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<sst xmlns="http://schemas.openxmlformats.org/spreadsheetml/2006/main" count="188" uniqueCount="73">
  <si>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</si>
  <si>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</si>
  <si>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</si>
  <si>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</si>
  <si>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</si>
  <si>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ΠΙΝΑΚΑΣ Α.12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</si>
  <si>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</si>
  <si>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</si>
  <si>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</si>
  <si>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</si>
  <si>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</si>
  <si>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</si>
  <si>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</si>
  <si>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</si>
  <si>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</si>
  <si>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</si>
  <si>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</si>
  <si>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</si>
  <si>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</si>
  <si>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</si>
  <si>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</si>
  <si>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</si>
  <si>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</si>
  <si>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</si>
  <si>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</si>
  <si>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</si>
  <si>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</t>
  </si>
  <si>
    <t>……………………………………………………………………………………………</t>
  </si>
  <si>
    <t>…………………………...……</t>
  </si>
  <si>
    <t>ΓΙΑ ΤΙΣ ΕΠΑΓΓΕΛΜΑΤΙΚΕΣ ΑΔΕΙΕΣ ΤΕΧΝΙΚΩΝ ΨΥΚΤΙΚΩΝ ΕΓΚΑΤΑΣΤΑΣΕΩΝ</t>
  </si>
  <si>
    <t>ΠΙΝΑΚΑΣ Α.4</t>
  </si>
  <si>
    <t>ΠΙΝΑΚΑΣ Α.5</t>
  </si>
  <si>
    <t>ΠΙΝΑΚΑΣ Α.6</t>
  </si>
  <si>
    <t>ΠΙΝΑΚΑΣ Α.7</t>
  </si>
  <si>
    <t>ΠΙΝΑΚΑΣ Α.8</t>
  </si>
  <si>
    <t>ΠΙΝΑΚΑΣ Α.9</t>
  </si>
  <si>
    <t>ΠΙΝΑΚΑΣ Α.10</t>
  </si>
  <si>
    <t>ΠΙΝΑΚΑΣ Α.11</t>
  </si>
  <si>
    <t>Κάθε υποψήφιος επιτυγχάνει στο θεωρητικό μέρος των εξετάσεων εφόσον δώσει σωστές απαντήσεις ως ακολούθως :</t>
  </si>
  <si>
    <t>Πίνακας</t>
  </si>
  <si>
    <t>Σύνολο Ερωτήσεων</t>
  </si>
  <si>
    <t>Απαιτούμενο σύνολο σωστών απαντήσεων</t>
  </si>
  <si>
    <t>Α11</t>
  </si>
  <si>
    <t>4  ερωτήσεις ανα  Πίνακα</t>
  </si>
  <si>
    <t>3  ερωτήσεις ανα  Πίνακα</t>
  </si>
  <si>
    <t>των περιπτώσεων του άρθρου 12, παρ. 4.2 και 4.3 του π.δ. 1/2013</t>
  </si>
  <si>
    <t>ΔΙΑΡΚΕΙΑ ΕΞΕΤΑΣΗΣ  :  70 λεπτά</t>
  </si>
  <si>
    <r>
      <t xml:space="preserve">σε </t>
    </r>
    <r>
      <rPr>
        <b/>
        <sz val="10"/>
        <rFont val="Times New Roman"/>
        <family val="1"/>
      </rPr>
      <t xml:space="preserve">(1) έναν </t>
    </r>
    <r>
      <rPr>
        <sz val="10"/>
        <rFont val="Times New Roman"/>
        <family val="1"/>
      </rPr>
      <t>από τους εξής πίνακες: Α13, Α14, Α15, Α16</t>
    </r>
  </si>
  <si>
    <t>Α21</t>
  </si>
  <si>
    <t>ΠΙΝΑΚΑΣ Α.13</t>
  </si>
  <si>
    <t>ΠΙΝΑΚΑΣ Α.14</t>
  </si>
  <si>
    <t>ΠΙΝΑΚΑΣ Α.15</t>
  </si>
  <si>
    <t>ΠΙΝΑΚΑΣ Α.16</t>
  </si>
  <si>
    <t>ΠΙΝΑΚΑΣ Α.21</t>
  </si>
  <si>
    <t>ΠΙΣΤΟΠΟΙΗΤΙΚΟ Ι του ΚΑΝΟΝΙΣΜΟΥ ΕΕ 2015/2067</t>
  </si>
  <si>
    <t xml:space="preserve">Α4, Α5, Α6, Α7,Α8,  Α9, Α10, Α12 </t>
  </si>
  <si>
    <t xml:space="preserve">  Ειδικά θέματα «Δεξιότητες και Γνώσεις: Βασική Θερμοδυναμική - υποκατηγορία 1.01 του παραρτήματος του Κανονισμού ΕΕ 2015/2067 ».</t>
  </si>
  <si>
    <t>Ειδικά θέματα «Δεξιότητες και Γνώσεις: Βασική Θερμοδυναμική - υποκατηγορία 1.02 του παραρτήματος του Κανονισμού ΕΕ 2015/2067».</t>
  </si>
  <si>
    <t>Ειδικά θέματα «Δεξιότητες και Γνώσεις: Βασική Θερμοδυναμική - υποκατηγορία 1.03 του παραρτήματος του Κανονισμού ΕΕ 2015/2067».</t>
  </si>
  <si>
    <t>Ειδικά θέματα «Δεξιότητες και Γνώσεις: Βασική Θερμοδυναμική - υποκατηγορία 1.04 του παραρτήματος του Κανονισμού ΕΕ 2015/2067».</t>
  </si>
  <si>
    <t>.Ειδικά θέματα «Δεξιότητες και Γνώσεις: Βασική Θερμοδυναμική - υποκατηγορία 1.05 του παραρτήματος του Κανονισμού ΕΕ 2015/2067».</t>
  </si>
  <si>
    <t xml:space="preserve"> Ειδικά θέματα «Δεξιότητες και Γνώσεις: Περιβαλλοντικές επιπτώσεις των ψυκτικών μέσων και αντίστοιχοι περιβαλλοντικοί κανονισμοί – υποκατηγορία 2.01 του παραρτήματος του Κανονισμού ΕΕ 2015/2067».</t>
  </si>
  <si>
    <t>Ειδικά θέματα «Δεξιότητες και Γνώσεις: Περιβαλλοντικές επιπτώσεις των ψυκτικών μέσων και αντίστοιχοι περιβαλλοντικοί κανονισμοί – υποκατηγορία 2.02 του παραρτήματος του Κανονισμού ΕΕ 2015/2067».</t>
  </si>
  <si>
    <t>Ειδικά θέματα «Δεξιότητες και Γνώσεις: Έλεγχοι για διαρροές – υποκατηγορία 4.01 του παραρτήματος του Κανονισμού ΕΕ 2015/2067».</t>
  </si>
  <si>
    <t>Ειδικά θέματα «Δεξιότητες και Γνώσεις: Φιλικός προς το περιβάλλον χειρισμός του συστήματος και του ψυκτικού μέσου κατά την εγκατάσταση, τη συντήρηση, την εξυπηρέτηση ή την ανάκτηση – υποκατηγορία 5.08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</si>
  <si>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παλινδρομικών, κοχλιωτών και σπειροειδών συμπιεστών, μονοβάθμιων ή διβάθμιων – υποκατηγορία 6.01 του παραρτήματος του Κανονισμού ΕΕ 2015/2067».</t>
  </si>
  <si>
    <t xml:space="preserve">Επιλέξτε να απαντήσετε σε έναν (1) μόνο από τους παρακάτω Πίνακες  Α13,  Α14,  Α15,  και  Α16   </t>
  </si>
  <si>
    <t>Ειδικά θέματα «Δεξιότητες και Γνώσεις: Στοιχείο: εγκατάσταση, θέση σε λειτουργία και συντήρηση αερόψυκτων και υδρόψυκτων συμπυκνωτών – υποκατηγορία 7.01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</si>
  <si>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αερόψυκτων και υδρόψυκτων εξατμιστών – υποκατηγορία 8.01 του παραρτήματος του Κανονισμού ΕΕ 2015/2067»</t>
  </si>
  <si>
    <t>Ειδικά θέματα «Δεξιότητες και Γνώσεις: Στοιχείο: εγκατάσταση, θέση σε λειτουργία και εξυπηρέτηση θερμοστατικών εκτονωτικών βαλβίδων και άλλων κατασκευαστικών στοιχείων - υποκατηγορία 9.01 του παραρτήματος του Κανονισμού ΕΕ 2015/2067».</t>
  </si>
  <si>
    <t xml:space="preserve">  Ειδικά θέματα «Δεξιότητες και Γνώσεις: Βασική Θερμοδυναμική - υποκατηγορία 1.06 και Πληροφορίες για τις σχετικές τεχνολογίες που αντικαθιστούν ή περιορίζουν τη χρήση των φθοριούχων αερίων του θερμοκηπίου και ασφαλής χειρισμός των ως άνω τεχνολογιών – κατηγορία 11 του παραρτήματος του Κανονισμού ΕΕ 2015/2067») </t>
  </si>
  <si>
    <t>ΣΥΝΟΛΟ ΕΡΩΤΗΣΕΩΝ :  58</t>
  </si>
  <si>
    <t>ΜΕΓΙΣΤΗ ΒΑΘΜΟΛΟΓΙΑ :  58 ΒΑΘΜΟΙ                                        ΕΛΑΧΙΣΤΗ ΒΑΘΜΟΛΟΓΙΑ :  43 ΒΑΘΜΟΙ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</si>
</sst>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6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4" fillId="16" borderId="2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1" fillId="21" borderId="3" applyNumberFormat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3" fillId="0" borderId="8" applyNumberFormat="0" applyFill="0" applyAlignment="0" applyProtection="0"/>
    <xf numFmtId="0" fontId="2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21" borderId="1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PageLayoutView="0" workbookViewId="0" topLeftCell="A118">
      <selection activeCell="A34" sqref="A34:J34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">
        <v>6</v>
      </c>
      <c r="B3" s="40"/>
      <c r="C3" s="40"/>
      <c r="D3" s="40"/>
      <c r="E3" s="40"/>
      <c r="F3" s="40"/>
      <c r="G3" s="40"/>
      <c r="H3" s="40"/>
      <c r="I3" s="40"/>
      <c r="J3" s="40"/>
    </row>
    <row r="4" ht="14.25" customHeight="1"/>
    <row r="5" spans="1:10" ht="18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8" customHeight="1">
      <c r="A6" s="38" t="s">
        <v>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" customHeight="1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" customHeight="1">
      <c r="A8" s="38" t="s">
        <v>54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8" customHeight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9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ht="9" customHeight="1"/>
    <row r="12" spans="1:10" ht="20.25" customHeight="1">
      <c r="A12" s="38" t="s">
        <v>9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22.5" customHeight="1">
      <c r="A14" s="41" t="s">
        <v>10</v>
      </c>
      <c r="B14" s="41"/>
      <c r="C14" s="41"/>
      <c r="D14" s="52" t="s">
        <v>26</v>
      </c>
      <c r="E14" s="53"/>
      <c r="F14" s="53"/>
      <c r="G14" s="53"/>
      <c r="H14" s="53"/>
      <c r="I14" s="53"/>
      <c r="J14" s="54"/>
    </row>
    <row r="15" spans="1:10" ht="19.5" customHeight="1">
      <c r="A15" s="41" t="s">
        <v>11</v>
      </c>
      <c r="B15" s="41"/>
      <c r="C15" s="41"/>
      <c r="D15" s="51" t="s">
        <v>27</v>
      </c>
      <c r="E15" s="37"/>
      <c r="F15" s="37"/>
      <c r="G15" s="37"/>
      <c r="H15" s="37"/>
      <c r="I15" s="37"/>
      <c r="J15" s="55"/>
    </row>
    <row r="16" spans="1:10" ht="19.5" customHeight="1">
      <c r="A16" s="41" t="s">
        <v>12</v>
      </c>
      <c r="B16" s="41"/>
      <c r="C16" s="41"/>
      <c r="D16" s="51" t="s">
        <v>27</v>
      </c>
      <c r="E16" s="37"/>
      <c r="F16" s="37"/>
      <c r="G16" s="37"/>
      <c r="H16" s="37"/>
      <c r="I16" s="37"/>
      <c r="J16" s="55"/>
    </row>
    <row r="17" spans="1:10" ht="19.5" customHeight="1">
      <c r="A17" s="41" t="s">
        <v>13</v>
      </c>
      <c r="B17" s="41"/>
      <c r="C17" s="41"/>
      <c r="D17" s="51" t="s">
        <v>26</v>
      </c>
      <c r="E17" s="37"/>
      <c r="F17" s="37"/>
      <c r="G17" s="37"/>
      <c r="H17" s="37"/>
      <c r="I17" s="37"/>
      <c r="J17" s="55"/>
    </row>
    <row r="18" spans="1:10" ht="19.5" customHeight="1">
      <c r="A18" s="41" t="s">
        <v>14</v>
      </c>
      <c r="B18" s="41"/>
      <c r="C18" s="41"/>
      <c r="D18" s="51" t="s">
        <v>26</v>
      </c>
      <c r="E18" s="37"/>
      <c r="F18" s="37"/>
      <c r="G18" s="37"/>
      <c r="H18" s="37"/>
      <c r="I18" s="37"/>
      <c r="J18" s="55"/>
    </row>
    <row r="19" spans="1:10" ht="19.5" customHeight="1">
      <c r="A19" s="41" t="s">
        <v>25</v>
      </c>
      <c r="B19" s="41"/>
      <c r="C19" s="41"/>
      <c r="D19" s="51" t="s">
        <v>28</v>
      </c>
      <c r="E19" s="37"/>
      <c r="F19" s="37"/>
      <c r="G19" s="4" t="s">
        <v>15</v>
      </c>
      <c r="H19" s="7" t="s">
        <v>18</v>
      </c>
      <c r="I19" s="4" t="s">
        <v>16</v>
      </c>
      <c r="J19" s="8" t="s">
        <v>21</v>
      </c>
    </row>
    <row r="20" spans="1:10" ht="19.5" customHeight="1">
      <c r="A20" s="41" t="s">
        <v>17</v>
      </c>
      <c r="B20" s="41"/>
      <c r="C20" s="41"/>
      <c r="D20" s="57" t="s">
        <v>26</v>
      </c>
      <c r="E20" s="58"/>
      <c r="F20" s="58"/>
      <c r="G20" s="58"/>
      <c r="H20" s="58"/>
      <c r="I20" s="58"/>
      <c r="J20" s="59"/>
    </row>
    <row r="21" spans="1:10" ht="23.2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9.5" customHeight="1">
      <c r="A23" s="5"/>
      <c r="B23" s="5"/>
      <c r="C23" s="5"/>
      <c r="D23" s="5"/>
      <c r="F23" s="50" t="s">
        <v>23</v>
      </c>
      <c r="G23" s="50"/>
      <c r="H23" s="50"/>
      <c r="I23" s="50"/>
      <c r="J23" s="50"/>
    </row>
    <row r="24" spans="1:10" ht="23.25" customHeight="1">
      <c r="A24" s="20" t="s">
        <v>22</v>
      </c>
      <c r="B24" s="20"/>
      <c r="C24" s="44"/>
      <c r="D24" s="44"/>
      <c r="E24" s="6">
        <v>1</v>
      </c>
      <c r="F24" s="13"/>
      <c r="G24" s="13"/>
      <c r="H24" s="13"/>
      <c r="I24" s="13"/>
      <c r="J24" s="13"/>
    </row>
    <row r="25" spans="1:10" ht="22.5" customHeight="1">
      <c r="A25" s="20"/>
      <c r="B25" s="20"/>
      <c r="C25" s="44"/>
      <c r="D25" s="44"/>
      <c r="E25" s="6">
        <v>2</v>
      </c>
      <c r="F25" s="13"/>
      <c r="G25" s="13"/>
      <c r="H25" s="13"/>
      <c r="I25" s="13"/>
      <c r="J25" s="13"/>
    </row>
    <row r="26" spans="1:10" ht="18.75" customHeight="1">
      <c r="A26" s="20"/>
      <c r="B26" s="20"/>
      <c r="C26" s="44"/>
      <c r="D26" s="44"/>
      <c r="E26" s="6">
        <v>3</v>
      </c>
      <c r="F26" s="13"/>
      <c r="G26" s="13"/>
      <c r="H26" s="13"/>
      <c r="I26" s="13"/>
      <c r="J26" s="13"/>
    </row>
    <row r="27" spans="6:10" ht="18.75" customHeight="1">
      <c r="F27" s="13" t="s">
        <v>24</v>
      </c>
      <c r="G27" s="13"/>
      <c r="H27" s="13"/>
      <c r="I27" s="13"/>
      <c r="J27" s="13"/>
    </row>
    <row r="28" spans="1:10" ht="10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.75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6.5" customHeight="1">
      <c r="A30" s="56" t="s">
        <v>46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3.5" customHeight="1">
      <c r="A31" s="56" t="s">
        <v>71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7.25" customHeight="1">
      <c r="A32" s="56" t="s">
        <v>19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" customHeight="1">
      <c r="A33" s="56" t="s">
        <v>72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30.75" customHeight="1">
      <c r="A34" s="56" t="s">
        <v>38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0" s="10" customFormat="1" ht="24" customHeight="1">
      <c r="A35" s="60" t="s">
        <v>39</v>
      </c>
      <c r="B35" s="60"/>
      <c r="C35" s="60"/>
      <c r="D35" s="60" t="s">
        <v>40</v>
      </c>
      <c r="E35" s="60"/>
      <c r="F35" s="60"/>
      <c r="G35" s="60" t="s">
        <v>41</v>
      </c>
      <c r="H35" s="60"/>
      <c r="I35" s="60"/>
      <c r="J35" s="60"/>
    </row>
    <row r="36" spans="1:10" s="10" customFormat="1" ht="24" customHeight="1">
      <c r="A36" s="19" t="s">
        <v>55</v>
      </c>
      <c r="B36" s="46"/>
      <c r="C36" s="46"/>
      <c r="D36" s="47" t="s">
        <v>43</v>
      </c>
      <c r="E36" s="48"/>
      <c r="F36" s="49"/>
      <c r="G36" s="47" t="s">
        <v>44</v>
      </c>
      <c r="H36" s="48"/>
      <c r="I36" s="48"/>
      <c r="J36" s="49"/>
    </row>
    <row r="37" spans="1:10" s="10" customFormat="1" ht="18" customHeight="1">
      <c r="A37" s="19" t="s">
        <v>42</v>
      </c>
      <c r="B37" s="31"/>
      <c r="C37" s="31"/>
      <c r="D37" s="32">
        <v>8</v>
      </c>
      <c r="E37" s="32"/>
      <c r="F37" s="32"/>
      <c r="G37" s="32">
        <v>6</v>
      </c>
      <c r="H37" s="32"/>
      <c r="I37" s="32"/>
      <c r="J37" s="32"/>
    </row>
    <row r="38" spans="1:10" s="10" customFormat="1" ht="38.25" customHeight="1">
      <c r="A38" s="19" t="s">
        <v>47</v>
      </c>
      <c r="B38" s="31"/>
      <c r="C38" s="31"/>
      <c r="D38" s="32">
        <v>8</v>
      </c>
      <c r="E38" s="32"/>
      <c r="F38" s="32"/>
      <c r="G38" s="32">
        <v>6</v>
      </c>
      <c r="H38" s="32"/>
      <c r="I38" s="32"/>
      <c r="J38" s="32"/>
    </row>
    <row r="39" spans="1:10" s="10" customFormat="1" ht="38.25" customHeight="1">
      <c r="A39" s="19" t="s">
        <v>48</v>
      </c>
      <c r="B39" s="31"/>
      <c r="C39" s="31"/>
      <c r="D39" s="32">
        <v>10</v>
      </c>
      <c r="E39" s="32"/>
      <c r="F39" s="32"/>
      <c r="G39" s="32">
        <v>7</v>
      </c>
      <c r="H39" s="32"/>
      <c r="I39" s="32"/>
      <c r="J39" s="32"/>
    </row>
    <row r="40" spans="1:10" s="10" customFormat="1" ht="38.25" customHeight="1">
      <c r="A40" s="15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49.5" customHeight="1">
      <c r="A41" s="38" t="s">
        <v>0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8">
      <c r="A42" s="38" t="s">
        <v>1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9" t="s">
        <v>29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8">
      <c r="A44" s="38" t="s">
        <v>54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5.75">
      <c r="A45" s="40" t="s">
        <v>45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9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42" customHeight="1">
      <c r="A48" s="23" t="s">
        <v>30</v>
      </c>
      <c r="B48" s="23"/>
      <c r="C48" s="14" t="s">
        <v>56</v>
      </c>
      <c r="D48" s="14"/>
      <c r="E48" s="14"/>
      <c r="F48" s="14"/>
      <c r="G48" s="14"/>
      <c r="H48" s="14"/>
      <c r="I48" s="14"/>
      <c r="J48" s="14"/>
    </row>
    <row r="49" spans="1:10" ht="18.75" customHeight="1">
      <c r="A49" s="26" t="s">
        <v>3</v>
      </c>
      <c r="B49" s="27"/>
      <c r="C49" s="12"/>
      <c r="D49" s="20" t="s">
        <v>4</v>
      </c>
      <c r="E49" s="20"/>
      <c r="F49" s="2"/>
      <c r="G49" s="2"/>
      <c r="H49" s="2"/>
      <c r="I49" s="2"/>
      <c r="J49" s="2"/>
    </row>
    <row r="50" spans="1:5" ht="18.75" customHeight="1">
      <c r="A50" s="21" t="s">
        <v>2</v>
      </c>
      <c r="B50" s="21"/>
      <c r="C50" s="3">
        <f ca="1">INT(RAND()*8)+1</f>
        <v>8</v>
      </c>
      <c r="D50" s="22"/>
      <c r="E50" s="22"/>
    </row>
    <row r="51" spans="1:5" ht="18.75" customHeight="1">
      <c r="A51" s="21" t="s">
        <v>2</v>
      </c>
      <c r="B51" s="21"/>
      <c r="C51" s="3">
        <f ca="1">INT(RAND()*9+10)</f>
        <v>16</v>
      </c>
      <c r="D51" s="22"/>
      <c r="E51" s="22"/>
    </row>
    <row r="52" spans="1:5" ht="18.75" customHeight="1">
      <c r="A52" s="21" t="s">
        <v>2</v>
      </c>
      <c r="B52" s="21"/>
      <c r="C52" s="3">
        <f ca="1">INT(RAND()*6+30)</f>
        <v>33</v>
      </c>
      <c r="D52" s="22"/>
      <c r="E52" s="22"/>
    </row>
    <row r="53" spans="1:5" ht="18.75" customHeight="1">
      <c r="A53" s="21" t="s">
        <v>2</v>
      </c>
      <c r="B53" s="21"/>
      <c r="C53" s="3">
        <f ca="1">INT(RAND()*8+27)</f>
        <v>28</v>
      </c>
      <c r="D53" s="22"/>
      <c r="E53" s="22"/>
    </row>
    <row r="54" spans="1:10" ht="28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33" customHeight="1">
      <c r="A55" s="23" t="s">
        <v>31</v>
      </c>
      <c r="B55" s="23"/>
      <c r="C55" s="14" t="s">
        <v>57</v>
      </c>
      <c r="D55" s="14"/>
      <c r="E55" s="14"/>
      <c r="F55" s="14"/>
      <c r="G55" s="14"/>
      <c r="H55" s="14"/>
      <c r="I55" s="14"/>
      <c r="J55" s="14"/>
    </row>
    <row r="56" spans="1:10" ht="18.75" customHeight="1">
      <c r="A56" s="26" t="s">
        <v>3</v>
      </c>
      <c r="B56" s="27"/>
      <c r="C56" s="12"/>
      <c r="D56" s="20" t="s">
        <v>4</v>
      </c>
      <c r="E56" s="20"/>
      <c r="F56" s="9"/>
      <c r="G56" s="9"/>
      <c r="H56" s="9"/>
      <c r="I56" s="9"/>
      <c r="J56" s="9"/>
    </row>
    <row r="57" spans="1:10" ht="18.75" customHeight="1">
      <c r="A57" s="21" t="s">
        <v>2</v>
      </c>
      <c r="B57" s="21"/>
      <c r="C57" s="3">
        <f ca="1">INT(RAND()*13)+1</f>
        <v>3</v>
      </c>
      <c r="D57" s="22"/>
      <c r="E57" s="22"/>
      <c r="F57" s="9"/>
      <c r="G57" s="9"/>
      <c r="H57" s="9"/>
      <c r="I57" s="9"/>
      <c r="J57" s="9"/>
    </row>
    <row r="58" spans="1:10" ht="18.75" customHeight="1">
      <c r="A58" s="21" t="s">
        <v>2</v>
      </c>
      <c r="B58" s="21"/>
      <c r="C58" s="3">
        <f ca="1">INT(RAND()*14+15)</f>
        <v>17</v>
      </c>
      <c r="D58" s="22"/>
      <c r="E58" s="22"/>
      <c r="F58" s="9"/>
      <c r="G58" s="9"/>
      <c r="H58" s="9"/>
      <c r="I58" s="9"/>
      <c r="J58" s="9"/>
    </row>
    <row r="59" spans="1:10" ht="18.75" customHeight="1">
      <c r="A59" s="21" t="s">
        <v>2</v>
      </c>
      <c r="B59" s="21"/>
      <c r="C59" s="3">
        <f ca="1">INT(RAND()*14+30)</f>
        <v>34</v>
      </c>
      <c r="D59" s="22"/>
      <c r="E59" s="22"/>
      <c r="F59" s="9"/>
      <c r="G59" s="9"/>
      <c r="H59" s="9"/>
      <c r="I59" s="9"/>
      <c r="J59" s="9"/>
    </row>
    <row r="60" spans="1:10" ht="18.75" customHeight="1">
      <c r="A60" s="21" t="s">
        <v>2</v>
      </c>
      <c r="B60" s="21"/>
      <c r="C60" s="3">
        <f ca="1">INT(RAND()*14+46)</f>
        <v>57</v>
      </c>
      <c r="D60" s="22"/>
      <c r="E60" s="22"/>
      <c r="F60" s="9"/>
      <c r="G60" s="9"/>
      <c r="H60" s="9"/>
      <c r="I60" s="9"/>
      <c r="J60" s="9"/>
    </row>
    <row r="61" spans="1:10" ht="27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33" customHeight="1">
      <c r="A62" s="23" t="s">
        <v>32</v>
      </c>
      <c r="B62" s="23"/>
      <c r="C62" s="14" t="s">
        <v>58</v>
      </c>
      <c r="D62" s="14"/>
      <c r="E62" s="14"/>
      <c r="F62" s="14"/>
      <c r="G62" s="14"/>
      <c r="H62" s="14"/>
      <c r="I62" s="14"/>
      <c r="J62" s="14"/>
    </row>
    <row r="63" spans="1:10" ht="18.75" customHeight="1">
      <c r="A63" s="26" t="s">
        <v>3</v>
      </c>
      <c r="B63" s="27"/>
      <c r="C63" s="12"/>
      <c r="D63" s="20" t="s">
        <v>4</v>
      </c>
      <c r="E63" s="20"/>
      <c r="F63" s="2"/>
      <c r="G63" s="2"/>
      <c r="H63" s="2"/>
      <c r="I63" s="2"/>
      <c r="J63" s="2"/>
    </row>
    <row r="64" spans="1:5" ht="18.75" customHeight="1">
      <c r="A64" s="21" t="s">
        <v>2</v>
      </c>
      <c r="B64" s="21"/>
      <c r="C64" s="3">
        <f ca="1">INT(RAND()*5+1)</f>
        <v>4</v>
      </c>
      <c r="D64" s="22"/>
      <c r="E64" s="22"/>
    </row>
    <row r="65" spans="1:5" ht="18.75" customHeight="1">
      <c r="A65" s="21" t="s">
        <v>2</v>
      </c>
      <c r="B65" s="21"/>
      <c r="C65" s="3">
        <f ca="1">INT(RAND()*5+7)</f>
        <v>8</v>
      </c>
      <c r="D65" s="22"/>
      <c r="E65" s="22"/>
    </row>
    <row r="66" spans="1:5" ht="18.75" customHeight="1">
      <c r="A66" s="21" t="s">
        <v>2</v>
      </c>
      <c r="B66" s="21"/>
      <c r="C66" s="3">
        <f ca="1">INT(RAND()*5+14)</f>
        <v>17</v>
      </c>
      <c r="D66" s="22"/>
      <c r="E66" s="22"/>
    </row>
    <row r="67" spans="1:5" ht="18.75" customHeight="1">
      <c r="A67" s="21" t="s">
        <v>2</v>
      </c>
      <c r="B67" s="21"/>
      <c r="C67" s="3">
        <f ca="1">INT(RAND()*3+19)</f>
        <v>19</v>
      </c>
      <c r="D67" s="22"/>
      <c r="E67" s="22"/>
    </row>
    <row r="68" spans="1:10" ht="27" customHeight="1">
      <c r="A68" s="30"/>
      <c r="B68" s="30"/>
      <c r="C68" s="30"/>
      <c r="D68" s="30"/>
      <c r="E68" s="30"/>
      <c r="F68" s="36"/>
      <c r="G68" s="36"/>
      <c r="H68" s="36"/>
      <c r="I68" s="36"/>
      <c r="J68" s="36"/>
    </row>
    <row r="69" spans="1:10" ht="33.75" customHeight="1">
      <c r="A69" s="23" t="s">
        <v>33</v>
      </c>
      <c r="B69" s="23"/>
      <c r="C69" s="14" t="s">
        <v>59</v>
      </c>
      <c r="D69" s="14"/>
      <c r="E69" s="14"/>
      <c r="F69" s="14"/>
      <c r="G69" s="14"/>
      <c r="H69" s="14"/>
      <c r="I69" s="14"/>
      <c r="J69" s="14"/>
    </row>
    <row r="70" spans="1:10" ht="18.75" customHeight="1">
      <c r="A70" s="26" t="s">
        <v>3</v>
      </c>
      <c r="B70" s="27"/>
      <c r="C70" s="12"/>
      <c r="D70" s="20" t="s">
        <v>4</v>
      </c>
      <c r="E70" s="20"/>
      <c r="F70" s="2"/>
      <c r="G70" s="2"/>
      <c r="H70" s="2"/>
      <c r="I70" s="2"/>
      <c r="J70" s="2"/>
    </row>
    <row r="71" spans="1:5" ht="18.75" customHeight="1">
      <c r="A71" s="21" t="s">
        <v>2</v>
      </c>
      <c r="B71" s="21"/>
      <c r="C71" s="3">
        <f ca="1">INT(RAND()*9+1)</f>
        <v>2</v>
      </c>
      <c r="D71" s="22"/>
      <c r="E71" s="22"/>
    </row>
    <row r="72" spans="1:5" ht="18.75" customHeight="1">
      <c r="A72" s="21" t="s">
        <v>2</v>
      </c>
      <c r="B72" s="21"/>
      <c r="C72" s="3">
        <f ca="1">INT(RAND()*9+11)</f>
        <v>18</v>
      </c>
      <c r="D72" s="22"/>
      <c r="E72" s="22"/>
    </row>
    <row r="73" spans="1:5" ht="18.75" customHeight="1">
      <c r="A73" s="21" t="s">
        <v>2</v>
      </c>
      <c r="B73" s="21"/>
      <c r="C73" s="3">
        <f ca="1">INT(RAND()*9+21)</f>
        <v>24</v>
      </c>
      <c r="D73" s="22"/>
      <c r="E73" s="22"/>
    </row>
    <row r="74" spans="1:5" ht="18.75" customHeight="1">
      <c r="A74" s="21" t="s">
        <v>2</v>
      </c>
      <c r="B74" s="21"/>
      <c r="C74" s="3">
        <f ca="1">INT(RAND()*11+31)</f>
        <v>35</v>
      </c>
      <c r="D74" s="22"/>
      <c r="E74" s="22"/>
    </row>
    <row r="75" spans="1:10" ht="18.75" customHeight="1">
      <c r="A75" s="30"/>
      <c r="B75" s="30"/>
      <c r="C75" s="30"/>
      <c r="D75" s="30"/>
      <c r="E75" s="30"/>
      <c r="F75" s="36"/>
      <c r="G75" s="36"/>
      <c r="H75" s="36"/>
      <c r="I75" s="36"/>
      <c r="J75" s="36"/>
    </row>
    <row r="76" spans="1:10" ht="48.75" customHeight="1">
      <c r="A76" s="23" t="s">
        <v>34</v>
      </c>
      <c r="B76" s="23"/>
      <c r="C76" s="14" t="s">
        <v>60</v>
      </c>
      <c r="D76" s="14"/>
      <c r="E76" s="14"/>
      <c r="F76" s="14"/>
      <c r="G76" s="14"/>
      <c r="H76" s="14"/>
      <c r="I76" s="14"/>
      <c r="J76" s="14"/>
    </row>
    <row r="77" spans="1:10" ht="18.75" customHeight="1">
      <c r="A77" s="26" t="s">
        <v>3</v>
      </c>
      <c r="B77" s="27"/>
      <c r="C77" s="12"/>
      <c r="D77" s="20" t="s">
        <v>4</v>
      </c>
      <c r="E77" s="20"/>
      <c r="F77" s="2"/>
      <c r="G77" s="2"/>
      <c r="H77" s="2"/>
      <c r="I77" s="2"/>
      <c r="J77" s="2"/>
    </row>
    <row r="78" spans="1:10" ht="21.75" customHeight="1">
      <c r="A78" s="19" t="s">
        <v>2</v>
      </c>
      <c r="B78" s="19"/>
      <c r="C78" s="11">
        <f ca="1">INT(RAND()*10+1)</f>
        <v>2</v>
      </c>
      <c r="D78" s="20"/>
      <c r="E78" s="20"/>
      <c r="F78" s="2"/>
      <c r="G78" s="2"/>
      <c r="H78" s="2"/>
      <c r="I78" s="2"/>
      <c r="J78" s="2"/>
    </row>
    <row r="79" spans="1:10" ht="21.75" customHeight="1">
      <c r="A79" s="19" t="s">
        <v>2</v>
      </c>
      <c r="B79" s="19"/>
      <c r="C79" s="11">
        <f ca="1">INT(RAND()*12+12)</f>
        <v>23</v>
      </c>
      <c r="D79" s="20"/>
      <c r="E79" s="20"/>
      <c r="F79" s="2"/>
      <c r="G79" s="2"/>
      <c r="H79" s="2"/>
      <c r="I79" s="2"/>
      <c r="J79" s="2"/>
    </row>
    <row r="80" spans="1:10" ht="21.75" customHeight="1">
      <c r="A80" s="19" t="s">
        <v>2</v>
      </c>
      <c r="B80" s="19"/>
      <c r="C80" s="11">
        <f ca="1">INT(RAND()*15+25)</f>
        <v>27</v>
      </c>
      <c r="D80" s="20"/>
      <c r="E80" s="20"/>
      <c r="F80" s="2"/>
      <c r="G80" s="2"/>
      <c r="H80" s="2"/>
      <c r="I80" s="2"/>
      <c r="J80" s="2"/>
    </row>
    <row r="81" spans="1:10" ht="21.75" customHeight="1">
      <c r="A81" s="19" t="s">
        <v>2</v>
      </c>
      <c r="B81" s="19"/>
      <c r="C81" s="11">
        <f ca="1">INT(RAND()*10+41)</f>
        <v>48</v>
      </c>
      <c r="D81" s="20"/>
      <c r="E81" s="20"/>
      <c r="F81" s="2"/>
      <c r="G81" s="2"/>
      <c r="H81" s="2"/>
      <c r="I81" s="2"/>
      <c r="J81" s="2"/>
    </row>
    <row r="82" spans="1:10" ht="18" customHeight="1">
      <c r="A82" s="30"/>
      <c r="B82" s="30"/>
      <c r="C82" s="30"/>
      <c r="D82" s="30"/>
      <c r="E82" s="30"/>
      <c r="F82" s="36"/>
      <c r="G82" s="36"/>
      <c r="H82" s="36"/>
      <c r="I82" s="36"/>
      <c r="J82" s="36"/>
    </row>
    <row r="83" spans="1:10" ht="51" customHeight="1">
      <c r="A83" s="23" t="s">
        <v>35</v>
      </c>
      <c r="B83" s="23"/>
      <c r="C83" s="14" t="s">
        <v>61</v>
      </c>
      <c r="D83" s="14"/>
      <c r="E83" s="14"/>
      <c r="F83" s="14"/>
      <c r="G83" s="14"/>
      <c r="H83" s="14"/>
      <c r="I83" s="14"/>
      <c r="J83" s="14"/>
    </row>
    <row r="84" spans="1:10" ht="45.75" customHeight="1">
      <c r="A84" s="26" t="s">
        <v>3</v>
      </c>
      <c r="B84" s="27"/>
      <c r="C84" s="12"/>
      <c r="D84" s="20" t="s">
        <v>4</v>
      </c>
      <c r="E84" s="20"/>
      <c r="F84" s="9"/>
      <c r="G84" s="9"/>
      <c r="H84" s="9"/>
      <c r="I84" s="9"/>
      <c r="J84" s="9"/>
    </row>
    <row r="85" spans="1:10" ht="18.75" customHeight="1">
      <c r="A85" s="21" t="s">
        <v>2</v>
      </c>
      <c r="B85" s="21"/>
      <c r="C85" s="3">
        <f ca="1">INT(RAND()*3+1)</f>
        <v>3</v>
      </c>
      <c r="D85" s="22"/>
      <c r="E85" s="22"/>
      <c r="F85" s="9"/>
      <c r="G85" s="9"/>
      <c r="H85" s="9"/>
      <c r="I85" s="9"/>
      <c r="J85" s="9"/>
    </row>
    <row r="86" spans="1:10" ht="18.75" customHeight="1">
      <c r="A86" s="21" t="s">
        <v>2</v>
      </c>
      <c r="B86" s="21"/>
      <c r="C86" s="3">
        <f ca="1">INT(RAND()*2+5)</f>
        <v>5</v>
      </c>
      <c r="D86" s="22"/>
      <c r="E86" s="22"/>
      <c r="F86" s="9"/>
      <c r="G86" s="9"/>
      <c r="H86" s="9"/>
      <c r="I86" s="9"/>
      <c r="J86" s="9"/>
    </row>
    <row r="87" spans="1:10" ht="18.75" customHeight="1">
      <c r="A87" s="21" t="s">
        <v>2</v>
      </c>
      <c r="B87" s="21"/>
      <c r="C87" s="3">
        <f ca="1">INT(RAND()*2+8)</f>
        <v>8</v>
      </c>
      <c r="D87" s="22"/>
      <c r="E87" s="22"/>
      <c r="F87" s="9"/>
      <c r="G87" s="9"/>
      <c r="H87" s="9"/>
      <c r="I87" s="9"/>
      <c r="J87" s="9"/>
    </row>
    <row r="88" spans="1:10" ht="18.75" customHeight="1">
      <c r="A88" s="21" t="s">
        <v>2</v>
      </c>
      <c r="B88" s="21"/>
      <c r="C88" s="3">
        <f ca="1">INT(RAND()*1+11)</f>
        <v>11</v>
      </c>
      <c r="D88" s="22"/>
      <c r="E88" s="22"/>
      <c r="F88" s="9"/>
      <c r="G88" s="9"/>
      <c r="H88" s="9"/>
      <c r="I88" s="9"/>
      <c r="J88" s="9"/>
    </row>
    <row r="89" spans="1:10" ht="18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</row>
    <row r="90" spans="1:10" ht="56.25" customHeight="1">
      <c r="A90" s="23" t="s">
        <v>36</v>
      </c>
      <c r="B90" s="23"/>
      <c r="C90" s="14" t="s">
        <v>62</v>
      </c>
      <c r="D90" s="14"/>
      <c r="E90" s="14"/>
      <c r="F90" s="14"/>
      <c r="G90" s="14"/>
      <c r="H90" s="14"/>
      <c r="I90" s="14"/>
      <c r="J90" s="14"/>
    </row>
    <row r="91" spans="1:10" ht="33" customHeight="1">
      <c r="A91" s="26" t="s">
        <v>3</v>
      </c>
      <c r="B91" s="27"/>
      <c r="C91" s="12"/>
      <c r="D91" s="20" t="s">
        <v>4</v>
      </c>
      <c r="E91" s="20"/>
      <c r="F91" s="2"/>
      <c r="G91" s="2"/>
      <c r="H91" s="2"/>
      <c r="I91" s="2"/>
      <c r="J91" s="2"/>
    </row>
    <row r="92" spans="1:5" ht="18.75" customHeight="1">
      <c r="A92" s="21" t="s">
        <v>2</v>
      </c>
      <c r="B92" s="21"/>
      <c r="C92" s="3">
        <f ca="1">INT(RAND()*5+1)</f>
        <v>4</v>
      </c>
      <c r="D92" s="22"/>
      <c r="E92" s="22"/>
    </row>
    <row r="93" spans="1:5" ht="18.75" customHeight="1">
      <c r="A93" s="21" t="s">
        <v>2</v>
      </c>
      <c r="B93" s="21"/>
      <c r="C93" s="3">
        <f ca="1">INT(RAND()*5+7)</f>
        <v>8</v>
      </c>
      <c r="D93" s="22"/>
      <c r="E93" s="22"/>
    </row>
    <row r="94" spans="1:10" ht="18.75" customHeight="1">
      <c r="A94" s="21" t="s">
        <v>2</v>
      </c>
      <c r="B94" s="21"/>
      <c r="C94" s="3">
        <f ca="1">INT(RAND()*6+14)</f>
        <v>19</v>
      </c>
      <c r="D94" s="22"/>
      <c r="E94" s="22"/>
      <c r="F94" s="4"/>
      <c r="G94" s="4"/>
      <c r="H94" s="4"/>
      <c r="I94" s="4"/>
      <c r="J94" s="4"/>
    </row>
    <row r="95" spans="1:10" ht="18.75" customHeight="1">
      <c r="A95" s="21" t="s">
        <v>2</v>
      </c>
      <c r="B95" s="21"/>
      <c r="C95" s="3">
        <f ca="1">INT(RAND()*5+21)</f>
        <v>21</v>
      </c>
      <c r="D95" s="22"/>
      <c r="E95" s="22"/>
      <c r="F95" s="4"/>
      <c r="G95" s="4"/>
      <c r="H95" s="4"/>
      <c r="I95" s="4"/>
      <c r="J95" s="4"/>
    </row>
    <row r="96" spans="1:10" ht="18.75" customHeight="1">
      <c r="A96" s="30"/>
      <c r="B96" s="30"/>
      <c r="C96" s="30"/>
      <c r="D96" s="30"/>
      <c r="E96" s="30"/>
      <c r="F96" s="36"/>
      <c r="G96" s="36"/>
      <c r="H96" s="36"/>
      <c r="I96" s="36"/>
      <c r="J96" s="36"/>
    </row>
    <row r="97" spans="1:10" ht="47.25" customHeight="1">
      <c r="A97" s="23" t="s">
        <v>37</v>
      </c>
      <c r="B97" s="23"/>
      <c r="C97" s="14" t="s">
        <v>63</v>
      </c>
      <c r="D97" s="14"/>
      <c r="E97" s="14"/>
      <c r="F97" s="14"/>
      <c r="G97" s="14"/>
      <c r="H97" s="14"/>
      <c r="I97" s="14"/>
      <c r="J97" s="14"/>
    </row>
    <row r="98" spans="1:10" ht="18.75" customHeight="1">
      <c r="A98" s="26" t="s">
        <v>3</v>
      </c>
      <c r="B98" s="27"/>
      <c r="C98" s="12"/>
      <c r="D98" s="20" t="s">
        <v>4</v>
      </c>
      <c r="E98" s="20"/>
      <c r="F98" s="2"/>
      <c r="G98" s="2"/>
      <c r="H98" s="2"/>
      <c r="I98" s="2"/>
      <c r="J98" s="2"/>
    </row>
    <row r="99" spans="1:5" ht="18.75" customHeight="1">
      <c r="A99" s="21" t="s">
        <v>2</v>
      </c>
      <c r="B99" s="21"/>
      <c r="C99" s="3">
        <f ca="1">INT(RAND()*1+1)</f>
        <v>1</v>
      </c>
      <c r="D99" s="22"/>
      <c r="E99" s="22"/>
    </row>
    <row r="100" spans="1:5" ht="18.75" customHeight="1">
      <c r="A100" s="21" t="s">
        <v>2</v>
      </c>
      <c r="B100" s="21"/>
      <c r="C100" s="3">
        <f ca="1">INT(RAND()*1+3)</f>
        <v>3</v>
      </c>
      <c r="D100" s="22"/>
      <c r="E100" s="22"/>
    </row>
    <row r="101" spans="1:5" ht="12" customHeight="1">
      <c r="A101" s="21" t="s">
        <v>2</v>
      </c>
      <c r="B101" s="21"/>
      <c r="C101" s="3">
        <f ca="1">INT(RAND()*1+5)</f>
        <v>5</v>
      </c>
      <c r="D101" s="22"/>
      <c r="E101" s="22"/>
    </row>
    <row r="102" spans="1:5" ht="49.5" customHeight="1">
      <c r="A102" s="21" t="s">
        <v>2</v>
      </c>
      <c r="B102" s="21"/>
      <c r="C102" s="3">
        <f ca="1">INT(RAND()*2+6)</f>
        <v>7</v>
      </c>
      <c r="D102" s="22"/>
      <c r="E102" s="22"/>
    </row>
    <row r="103" spans="1:5" ht="18.75" customHeight="1">
      <c r="A103" s="21" t="s">
        <v>2</v>
      </c>
      <c r="B103" s="21"/>
      <c r="C103" s="3">
        <f ca="1">INT(RAND()*1+9)</f>
        <v>9</v>
      </c>
      <c r="D103" s="22"/>
      <c r="E103" s="22"/>
    </row>
    <row r="104" spans="1:5" ht="18.75" customHeight="1">
      <c r="A104" s="21" t="s">
        <v>2</v>
      </c>
      <c r="B104" s="21"/>
      <c r="C104" s="3">
        <f ca="1">INT(RAND()*2+11)</f>
        <v>12</v>
      </c>
      <c r="D104" s="22"/>
      <c r="E104" s="22"/>
    </row>
    <row r="105" spans="1:5" ht="18.75" customHeight="1">
      <c r="A105" s="21" t="s">
        <v>2</v>
      </c>
      <c r="B105" s="21"/>
      <c r="C105" s="3">
        <f ca="1">INT(RAND()*1+14)</f>
        <v>14</v>
      </c>
      <c r="D105" s="22"/>
      <c r="E105" s="22"/>
    </row>
    <row r="106" spans="1:10" ht="18.75" customHeight="1">
      <c r="A106" s="21" t="s">
        <v>2</v>
      </c>
      <c r="B106" s="21"/>
      <c r="C106" s="3">
        <f ca="1">INT(RAND()*1+16)</f>
        <v>16</v>
      </c>
      <c r="D106" s="22"/>
      <c r="E106" s="22"/>
      <c r="F106" s="4"/>
      <c r="G106" s="4"/>
      <c r="H106" s="4"/>
      <c r="I106" s="4"/>
      <c r="J106" s="4"/>
    </row>
    <row r="107" spans="1:10" ht="18.75" customHeight="1">
      <c r="A107" s="30"/>
      <c r="B107" s="30"/>
      <c r="C107" s="30"/>
      <c r="D107" s="30"/>
      <c r="E107" s="30"/>
      <c r="F107" s="36"/>
      <c r="G107" s="36"/>
      <c r="H107" s="36"/>
      <c r="I107" s="36"/>
      <c r="J107" s="36"/>
    </row>
    <row r="108" spans="1:10" ht="54.75" customHeight="1">
      <c r="A108" s="23" t="s">
        <v>5</v>
      </c>
      <c r="B108" s="23"/>
      <c r="C108" s="14" t="s">
        <v>64</v>
      </c>
      <c r="D108" s="14"/>
      <c r="E108" s="14"/>
      <c r="F108" s="14"/>
      <c r="G108" s="14"/>
      <c r="H108" s="14"/>
      <c r="I108" s="14"/>
      <c r="J108" s="14"/>
    </row>
    <row r="109" spans="1:10" ht="19.5" customHeight="1">
      <c r="A109" s="26" t="s">
        <v>3</v>
      </c>
      <c r="B109" s="27"/>
      <c r="C109" s="12"/>
      <c r="D109" s="20" t="s">
        <v>4</v>
      </c>
      <c r="E109" s="20"/>
      <c r="F109" s="2"/>
      <c r="G109" s="2"/>
      <c r="H109" s="2"/>
      <c r="I109" s="2"/>
      <c r="J109" s="2"/>
    </row>
    <row r="110" spans="1:5" ht="12.75">
      <c r="A110" s="21" t="s">
        <v>2</v>
      </c>
      <c r="B110" s="21"/>
      <c r="C110" s="3">
        <f ca="1">INT(RAND()*3+1)</f>
        <v>1</v>
      </c>
      <c r="D110" s="22"/>
      <c r="E110" s="22"/>
    </row>
    <row r="111" spans="1:5" ht="12.75">
      <c r="A111" s="21" t="s">
        <v>2</v>
      </c>
      <c r="B111" s="21"/>
      <c r="C111" s="3">
        <f ca="1">INT(RAND()*3+4)</f>
        <v>6</v>
      </c>
      <c r="D111" s="22"/>
      <c r="E111" s="22"/>
    </row>
    <row r="112" spans="1:5" ht="12.75">
      <c r="A112" s="21" t="s">
        <v>2</v>
      </c>
      <c r="B112" s="21"/>
      <c r="C112" s="3">
        <f ca="1">INT(RAND()*3+8)</f>
        <v>10</v>
      </c>
      <c r="D112" s="22"/>
      <c r="E112" s="22"/>
    </row>
    <row r="113" spans="1:5" ht="12.75">
      <c r="A113" s="21" t="s">
        <v>2</v>
      </c>
      <c r="B113" s="21"/>
      <c r="C113" s="3">
        <f ca="1">INT(RAND()*4+12)</f>
        <v>15</v>
      </c>
      <c r="D113" s="22"/>
      <c r="E113" s="22"/>
    </row>
    <row r="114" spans="1:10" ht="12.75">
      <c r="A114" s="30"/>
      <c r="B114" s="30"/>
      <c r="C114" s="30"/>
      <c r="D114" s="30"/>
      <c r="E114" s="30"/>
      <c r="F114" s="36"/>
      <c r="G114" s="36"/>
      <c r="H114" s="36"/>
      <c r="I114" s="36"/>
      <c r="J114" s="36"/>
    </row>
    <row r="115" spans="1:10" ht="51.75" customHeight="1">
      <c r="A115" s="33" t="s">
        <v>66</v>
      </c>
      <c r="B115" s="34"/>
      <c r="C115" s="34"/>
      <c r="D115" s="34"/>
      <c r="E115" s="34"/>
      <c r="F115" s="34"/>
      <c r="G115" s="34"/>
      <c r="H115" s="34"/>
      <c r="I115" s="34"/>
      <c r="J115" s="35"/>
    </row>
    <row r="116" spans="1:10" ht="63" customHeight="1">
      <c r="A116" s="23" t="s">
        <v>49</v>
      </c>
      <c r="B116" s="23"/>
      <c r="C116" s="14" t="s">
        <v>65</v>
      </c>
      <c r="D116" s="14"/>
      <c r="E116" s="14"/>
      <c r="F116" s="14"/>
      <c r="G116" s="14"/>
      <c r="H116" s="14"/>
      <c r="I116" s="14"/>
      <c r="J116" s="14"/>
    </row>
    <row r="117" spans="1:10" ht="12.75">
      <c r="A117" s="26" t="s">
        <v>3</v>
      </c>
      <c r="B117" s="27"/>
      <c r="C117" s="12"/>
      <c r="D117" s="20" t="s">
        <v>4</v>
      </c>
      <c r="E117" s="20"/>
      <c r="F117" s="2"/>
      <c r="G117" s="2"/>
      <c r="H117" s="2"/>
      <c r="I117" s="2"/>
      <c r="J117" s="2"/>
    </row>
    <row r="118" spans="1:5" ht="12.75">
      <c r="A118" s="21" t="s">
        <v>2</v>
      </c>
      <c r="B118" s="21"/>
      <c r="C118" s="3">
        <f ca="1">INT(RAND()*6+1)</f>
        <v>2</v>
      </c>
      <c r="D118" s="22"/>
      <c r="E118" s="22"/>
    </row>
    <row r="119" spans="1:5" ht="12.75">
      <c r="A119" s="21" t="s">
        <v>2</v>
      </c>
      <c r="B119" s="21"/>
      <c r="C119" s="3">
        <f ca="1">INT(RAND()*5+8)</f>
        <v>8</v>
      </c>
      <c r="D119" s="22"/>
      <c r="E119" s="22"/>
    </row>
    <row r="120" spans="1:5" ht="12.75">
      <c r="A120" s="21" t="s">
        <v>2</v>
      </c>
      <c r="B120" s="21"/>
      <c r="C120" s="3">
        <f ca="1">INT(RAND()*6+14)</f>
        <v>14</v>
      </c>
      <c r="D120" s="22"/>
      <c r="E120" s="22"/>
    </row>
    <row r="121" spans="1:5" ht="12.75">
      <c r="A121" s="21" t="s">
        <v>2</v>
      </c>
      <c r="B121" s="21"/>
      <c r="C121" s="3">
        <f ca="1">INT(RAND()*6+21)</f>
        <v>26</v>
      </c>
      <c r="D121" s="22"/>
      <c r="E121" s="22"/>
    </row>
    <row r="122" spans="1:5" ht="12.75">
      <c r="A122" s="21" t="s">
        <v>2</v>
      </c>
      <c r="B122" s="21"/>
      <c r="C122" s="3">
        <f ca="1">INT(RAND()*5+28)</f>
        <v>31</v>
      </c>
      <c r="D122" s="22"/>
      <c r="E122" s="22"/>
    </row>
    <row r="123" spans="1:5" ht="12.75">
      <c r="A123" s="21" t="s">
        <v>2</v>
      </c>
      <c r="B123" s="21"/>
      <c r="C123" s="3">
        <f ca="1">INT(RAND()*6+34)</f>
        <v>39</v>
      </c>
      <c r="D123" s="22"/>
      <c r="E123" s="22"/>
    </row>
    <row r="124" spans="1:5" ht="12.75">
      <c r="A124" s="21" t="s">
        <v>2</v>
      </c>
      <c r="B124" s="21"/>
      <c r="C124" s="3">
        <f ca="1">INT(RAND()*6+41)</f>
        <v>45</v>
      </c>
      <c r="D124" s="22"/>
      <c r="E124" s="22"/>
    </row>
    <row r="125" spans="1:5" ht="12.75">
      <c r="A125" s="21" t="s">
        <v>2</v>
      </c>
      <c r="B125" s="21"/>
      <c r="C125" s="3">
        <f ca="1">INT(RAND()*8+47)</f>
        <v>54</v>
      </c>
      <c r="D125" s="22"/>
      <c r="E125" s="22"/>
    </row>
    <row r="126" spans="1:10" ht="12.75">
      <c r="A126" s="28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60.75" customHeight="1">
      <c r="A127" s="23" t="s">
        <v>50</v>
      </c>
      <c r="B127" s="23"/>
      <c r="C127" s="14" t="s">
        <v>67</v>
      </c>
      <c r="D127" s="14"/>
      <c r="E127" s="14"/>
      <c r="F127" s="14"/>
      <c r="G127" s="14"/>
      <c r="H127" s="14"/>
      <c r="I127" s="14"/>
      <c r="J127" s="14"/>
    </row>
    <row r="128" spans="1:10" ht="12.75">
      <c r="A128" s="26" t="s">
        <v>3</v>
      </c>
      <c r="B128" s="27"/>
      <c r="C128" s="12"/>
      <c r="D128" s="20" t="s">
        <v>4</v>
      </c>
      <c r="E128" s="20"/>
      <c r="F128" s="2"/>
      <c r="G128" s="2"/>
      <c r="H128" s="2"/>
      <c r="I128" s="2"/>
      <c r="J128" s="2"/>
    </row>
    <row r="129" spans="1:5" ht="12.75">
      <c r="A129" s="21" t="s">
        <v>2</v>
      </c>
      <c r="B129" s="21"/>
      <c r="C129" s="3">
        <f ca="1">INT(RAND()*2+1)</f>
        <v>1</v>
      </c>
      <c r="D129" s="22"/>
      <c r="E129" s="22"/>
    </row>
    <row r="130" spans="1:5" ht="12.75">
      <c r="A130" s="21" t="s">
        <v>2</v>
      </c>
      <c r="B130" s="21"/>
      <c r="C130" s="3">
        <f ca="1">INT(RAND()*2+4)</f>
        <v>5</v>
      </c>
      <c r="D130" s="22"/>
      <c r="E130" s="22"/>
    </row>
    <row r="131" spans="1:5" ht="12.75">
      <c r="A131" s="21" t="s">
        <v>2</v>
      </c>
      <c r="B131" s="21"/>
      <c r="C131" s="3">
        <f ca="1">INT(RAND()*2+7)</f>
        <v>8</v>
      </c>
      <c r="D131" s="22"/>
      <c r="E131" s="22"/>
    </row>
    <row r="132" spans="1:5" ht="12.75">
      <c r="A132" s="21" t="s">
        <v>2</v>
      </c>
      <c r="B132" s="21"/>
      <c r="C132" s="3">
        <f ca="1">INT(RAND()*3+10)</f>
        <v>12</v>
      </c>
      <c r="D132" s="22"/>
      <c r="E132" s="22"/>
    </row>
    <row r="133" spans="1:5" ht="12.75">
      <c r="A133" s="21" t="s">
        <v>2</v>
      </c>
      <c r="B133" s="21"/>
      <c r="C133" s="3">
        <f ca="1">INT(RAND()*2+14)</f>
        <v>15</v>
      </c>
      <c r="D133" s="22"/>
      <c r="E133" s="22"/>
    </row>
    <row r="134" spans="1:5" ht="12.75">
      <c r="A134" s="21" t="s">
        <v>2</v>
      </c>
      <c r="B134" s="21"/>
      <c r="C134" s="3">
        <f ca="1">INT(RAND()*2+17)</f>
        <v>18</v>
      </c>
      <c r="D134" s="22"/>
      <c r="E134" s="22"/>
    </row>
    <row r="135" spans="1:5" ht="12.75">
      <c r="A135" s="21" t="s">
        <v>2</v>
      </c>
      <c r="B135" s="21"/>
      <c r="C135" s="3">
        <f ca="1">INT(RAND()*3+20)</f>
        <v>20</v>
      </c>
      <c r="D135" s="22"/>
      <c r="E135" s="22"/>
    </row>
    <row r="136" spans="1:5" ht="12.75">
      <c r="A136" s="21" t="s">
        <v>2</v>
      </c>
      <c r="B136" s="21"/>
      <c r="C136" s="3">
        <f ca="1">INT(RAND()*2+24)</f>
        <v>24</v>
      </c>
      <c r="D136" s="22"/>
      <c r="E136" s="22"/>
    </row>
    <row r="137" spans="1:10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54.75" customHeight="1">
      <c r="A138" s="23" t="s">
        <v>51</v>
      </c>
      <c r="B138" s="23"/>
      <c r="C138" s="14" t="s">
        <v>68</v>
      </c>
      <c r="D138" s="14"/>
      <c r="E138" s="14"/>
      <c r="F138" s="14"/>
      <c r="G138" s="14"/>
      <c r="H138" s="14"/>
      <c r="I138" s="14"/>
      <c r="J138" s="14"/>
    </row>
    <row r="139" spans="1:10" ht="12.75">
      <c r="A139" s="26" t="s">
        <v>3</v>
      </c>
      <c r="B139" s="27"/>
      <c r="C139" s="12"/>
      <c r="D139" s="20" t="s">
        <v>4</v>
      </c>
      <c r="E139" s="20"/>
      <c r="F139" s="2"/>
      <c r="G139" s="2"/>
      <c r="H139" s="2"/>
      <c r="I139" s="2"/>
      <c r="J139" s="2"/>
    </row>
    <row r="140" spans="1:5" ht="12.75">
      <c r="A140" s="21" t="s">
        <v>2</v>
      </c>
      <c r="B140" s="21"/>
      <c r="C140" s="3">
        <f ca="1">INT(RAND()*1+1)</f>
        <v>1</v>
      </c>
      <c r="D140" s="22"/>
      <c r="E140" s="22"/>
    </row>
    <row r="141" spans="1:5" ht="12.75">
      <c r="A141" s="21" t="s">
        <v>2</v>
      </c>
      <c r="B141" s="21"/>
      <c r="C141" s="3">
        <f ca="1">INT(RAND()*2+3)</f>
        <v>3</v>
      </c>
      <c r="D141" s="22"/>
      <c r="E141" s="22"/>
    </row>
    <row r="142" spans="1:5" ht="12.75">
      <c r="A142" s="21" t="s">
        <v>2</v>
      </c>
      <c r="B142" s="21"/>
      <c r="C142" s="3">
        <f ca="1">INT(RAND()*1+6)</f>
        <v>6</v>
      </c>
      <c r="D142" s="22"/>
      <c r="E142" s="22"/>
    </row>
    <row r="143" spans="1:5" ht="12.75">
      <c r="A143" s="21" t="s">
        <v>2</v>
      </c>
      <c r="B143" s="21"/>
      <c r="C143" s="3">
        <f ca="1">INT(RAND()*1+8)</f>
        <v>8</v>
      </c>
      <c r="D143" s="22"/>
      <c r="E143" s="22"/>
    </row>
    <row r="144" spans="1:5" ht="12.75">
      <c r="A144" s="21" t="s">
        <v>2</v>
      </c>
      <c r="B144" s="21"/>
      <c r="C144" s="3">
        <f ca="1">INT(RAND()*2+10)</f>
        <v>10</v>
      </c>
      <c r="D144" s="22"/>
      <c r="E144" s="22"/>
    </row>
    <row r="145" spans="1:5" ht="12.75">
      <c r="A145" s="21" t="s">
        <v>2</v>
      </c>
      <c r="B145" s="21"/>
      <c r="C145" s="3">
        <f ca="1">INT(RAND()*2+13)</f>
        <v>14</v>
      </c>
      <c r="D145" s="22"/>
      <c r="E145" s="22"/>
    </row>
    <row r="146" spans="1:5" ht="12.75">
      <c r="A146" s="21" t="s">
        <v>2</v>
      </c>
      <c r="B146" s="21"/>
      <c r="C146" s="3">
        <f ca="1">INT(RAND()*2+16)</f>
        <v>17</v>
      </c>
      <c r="D146" s="22"/>
      <c r="E146" s="22"/>
    </row>
    <row r="147" spans="1:5" ht="12.75">
      <c r="A147" s="21" t="s">
        <v>2</v>
      </c>
      <c r="B147" s="21"/>
      <c r="C147" s="3">
        <f ca="1">INT(RAND()*2+19)</f>
        <v>19</v>
      </c>
      <c r="D147" s="22"/>
      <c r="E147" s="22"/>
    </row>
    <row r="148" spans="1:10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2" ht="60" customHeight="1">
      <c r="A149" s="23" t="s">
        <v>52</v>
      </c>
      <c r="B149" s="23"/>
      <c r="C149" s="14" t="s">
        <v>69</v>
      </c>
      <c r="D149" s="14"/>
      <c r="E149" s="14"/>
      <c r="F149" s="14"/>
      <c r="G149" s="14"/>
      <c r="H149" s="14"/>
      <c r="I149" s="14"/>
      <c r="J149" s="14"/>
      <c r="L149" s="18"/>
    </row>
    <row r="150" spans="1:10" ht="12.75">
      <c r="A150" s="26" t="s">
        <v>3</v>
      </c>
      <c r="B150" s="27"/>
      <c r="C150" s="12"/>
      <c r="D150" s="20" t="s">
        <v>4</v>
      </c>
      <c r="E150" s="20"/>
      <c r="F150" s="2"/>
      <c r="G150" s="2"/>
      <c r="H150" s="2"/>
      <c r="I150" s="2"/>
      <c r="J150" s="2"/>
    </row>
    <row r="151" spans="1:5" ht="12.75">
      <c r="A151" s="21" t="s">
        <v>2</v>
      </c>
      <c r="B151" s="21"/>
      <c r="C151" s="3">
        <f ca="1">INT(RAND()*31+1)</f>
        <v>12</v>
      </c>
      <c r="D151" s="22"/>
      <c r="E151" s="22"/>
    </row>
    <row r="152" spans="1:5" ht="12.75">
      <c r="A152" s="21" t="s">
        <v>2</v>
      </c>
      <c r="B152" s="21"/>
      <c r="C152" s="3">
        <f aca="true" ca="1" t="shared" si="0" ref="C152:C158">INT(RAND()*31+1)</f>
        <v>19</v>
      </c>
      <c r="D152" s="22"/>
      <c r="E152" s="22"/>
    </row>
    <row r="153" spans="1:5" ht="12.75">
      <c r="A153" s="21" t="s">
        <v>2</v>
      </c>
      <c r="B153" s="21"/>
      <c r="C153" s="3">
        <f ca="1" t="shared" si="0"/>
        <v>9</v>
      </c>
      <c r="D153" s="22"/>
      <c r="E153" s="22"/>
    </row>
    <row r="154" spans="1:5" ht="82.5" customHeight="1">
      <c r="A154" s="21" t="s">
        <v>2</v>
      </c>
      <c r="B154" s="21"/>
      <c r="C154" s="3">
        <f ca="1" t="shared" si="0"/>
        <v>24</v>
      </c>
      <c r="D154" s="22"/>
      <c r="E154" s="22"/>
    </row>
    <row r="155" spans="1:5" ht="12.75">
      <c r="A155" s="21" t="s">
        <v>2</v>
      </c>
      <c r="B155" s="21"/>
      <c r="C155" s="3">
        <f ca="1" t="shared" si="0"/>
        <v>21</v>
      </c>
      <c r="D155" s="22"/>
      <c r="E155" s="22"/>
    </row>
    <row r="156" spans="1:5" ht="12.75">
      <c r="A156" s="21" t="s">
        <v>2</v>
      </c>
      <c r="B156" s="21"/>
      <c r="C156" s="3">
        <f ca="1" t="shared" si="0"/>
        <v>22</v>
      </c>
      <c r="D156" s="22"/>
      <c r="E156" s="22"/>
    </row>
    <row r="157" spans="1:5" ht="12.75">
      <c r="A157" s="21" t="s">
        <v>2</v>
      </c>
      <c r="B157" s="21"/>
      <c r="C157" s="3">
        <f ca="1" t="shared" si="0"/>
        <v>30</v>
      </c>
      <c r="D157" s="22"/>
      <c r="E157" s="22"/>
    </row>
    <row r="158" spans="1:5" ht="12.75">
      <c r="A158" s="21" t="s">
        <v>2</v>
      </c>
      <c r="B158" s="21"/>
      <c r="C158" s="3">
        <f ca="1" t="shared" si="0"/>
        <v>10</v>
      </c>
      <c r="D158" s="22"/>
      <c r="E158" s="22"/>
    </row>
    <row r="160" spans="1:10" ht="81" customHeight="1">
      <c r="A160" s="23" t="s">
        <v>53</v>
      </c>
      <c r="B160" s="23"/>
      <c r="C160" s="24" t="s">
        <v>70</v>
      </c>
      <c r="D160" s="25"/>
      <c r="E160" s="25"/>
      <c r="F160" s="25"/>
      <c r="G160" s="25"/>
      <c r="H160" s="25"/>
      <c r="I160" s="25"/>
      <c r="J160" s="25"/>
    </row>
    <row r="161" spans="1:10" ht="12.75">
      <c r="A161" s="26" t="s">
        <v>3</v>
      </c>
      <c r="B161" s="27"/>
      <c r="C161" s="12"/>
      <c r="D161" s="20" t="s">
        <v>4</v>
      </c>
      <c r="E161" s="20"/>
      <c r="F161" s="2"/>
      <c r="G161" s="2"/>
      <c r="H161" s="2"/>
      <c r="I161" s="2"/>
      <c r="J161" s="2"/>
    </row>
    <row r="162" spans="1:5" ht="12.75">
      <c r="A162" s="21" t="s">
        <v>2</v>
      </c>
      <c r="B162" s="21"/>
      <c r="C162" s="3">
        <f ca="1">INT(RAND()*2)+1</f>
        <v>2</v>
      </c>
      <c r="D162" s="22"/>
      <c r="E162" s="22"/>
    </row>
    <row r="163" spans="1:5" ht="12.75">
      <c r="A163" s="21" t="s">
        <v>2</v>
      </c>
      <c r="B163" s="21"/>
      <c r="C163" s="3">
        <f ca="1">INT(RAND()*2+4)</f>
        <v>4</v>
      </c>
      <c r="D163" s="22"/>
      <c r="E163" s="22"/>
    </row>
    <row r="164" spans="1:5" ht="12.75">
      <c r="A164" s="21" t="s">
        <v>2</v>
      </c>
      <c r="B164" s="21"/>
      <c r="C164" s="3">
        <f ca="1">INT(RAND()*2+7)</f>
        <v>7</v>
      </c>
      <c r="D164" s="22"/>
      <c r="E164" s="22"/>
    </row>
    <row r="165" spans="1:5" ht="12.75">
      <c r="A165" s="21" t="s">
        <v>2</v>
      </c>
      <c r="B165" s="21"/>
      <c r="C165" s="3">
        <f ca="1">INT(RAND()*2+10)</f>
        <v>11</v>
      </c>
      <c r="D165" s="22"/>
      <c r="E165" s="22"/>
    </row>
    <row r="166" spans="1:5" ht="12.75">
      <c r="A166" s="21" t="s">
        <v>2</v>
      </c>
      <c r="B166" s="21"/>
      <c r="C166" s="3">
        <f ca="1">INT(RAND()*2+13)</f>
        <v>13</v>
      </c>
      <c r="D166" s="22"/>
      <c r="E166" s="22"/>
    </row>
    <row r="167" spans="1:5" ht="12.75">
      <c r="A167" s="21" t="s">
        <v>2</v>
      </c>
      <c r="B167" s="21"/>
      <c r="C167" s="3">
        <f ca="1">INT(RAND()*3+16)</f>
        <v>16</v>
      </c>
      <c r="D167" s="22"/>
      <c r="E167" s="22"/>
    </row>
    <row r="168" spans="1:5" ht="12.75">
      <c r="A168" s="21" t="s">
        <v>2</v>
      </c>
      <c r="B168" s="21"/>
      <c r="C168" s="3">
        <f ca="1">INT(RAND()*2+20)</f>
        <v>20</v>
      </c>
      <c r="D168" s="22"/>
      <c r="E168" s="22"/>
    </row>
    <row r="169" spans="1:5" ht="12.75">
      <c r="A169" s="21" t="s">
        <v>2</v>
      </c>
      <c r="B169" s="21"/>
      <c r="C169" s="3">
        <f ca="1">INT(RAND()*2+23)</f>
        <v>24</v>
      </c>
      <c r="D169" s="22"/>
      <c r="E169" s="22"/>
    </row>
    <row r="170" spans="1:5" ht="12.75">
      <c r="A170" s="21" t="s">
        <v>2</v>
      </c>
      <c r="B170" s="21"/>
      <c r="C170" s="3">
        <f ca="1">INT(RAND()*2+25)</f>
        <v>26</v>
      </c>
      <c r="D170" s="22"/>
      <c r="E170" s="22"/>
    </row>
    <row r="171" spans="1:5" ht="12.75">
      <c r="A171" s="21" t="s">
        <v>2</v>
      </c>
      <c r="B171" s="21"/>
      <c r="C171" s="3">
        <f ca="1">INT(RAND()*1+28)</f>
        <v>28</v>
      </c>
      <c r="D171" s="22"/>
      <c r="E171" s="22"/>
    </row>
  </sheetData>
  <sheetProtection/>
  <mergeCells count="296">
    <mergeCell ref="G37:J37"/>
    <mergeCell ref="G38:J38"/>
    <mergeCell ref="A37:C37"/>
    <mergeCell ref="A38:C38"/>
    <mergeCell ref="D37:F37"/>
    <mergeCell ref="D38:F38"/>
    <mergeCell ref="A14:C14"/>
    <mergeCell ref="A15:C15"/>
    <mergeCell ref="A34:J34"/>
    <mergeCell ref="D20:J20"/>
    <mergeCell ref="A32:J32"/>
    <mergeCell ref="A30:J30"/>
    <mergeCell ref="A31:J31"/>
    <mergeCell ref="A29:J29"/>
    <mergeCell ref="A28:J28"/>
    <mergeCell ref="F26:J26"/>
    <mergeCell ref="D19:F19"/>
    <mergeCell ref="D14:J14"/>
    <mergeCell ref="D15:J15"/>
    <mergeCell ref="D16:J16"/>
    <mergeCell ref="D17:J17"/>
    <mergeCell ref="D18:J18"/>
    <mergeCell ref="A22:J22"/>
    <mergeCell ref="A36:C36"/>
    <mergeCell ref="G36:J36"/>
    <mergeCell ref="D36:F36"/>
    <mergeCell ref="F23:J23"/>
    <mergeCell ref="F25:J25"/>
    <mergeCell ref="A33:J33"/>
    <mergeCell ref="A35:C35"/>
    <mergeCell ref="D35:F35"/>
    <mergeCell ref="G35:J35"/>
    <mergeCell ref="A1:J1"/>
    <mergeCell ref="A2:J2"/>
    <mergeCell ref="A3:J3"/>
    <mergeCell ref="A10:J10"/>
    <mergeCell ref="A113:B113"/>
    <mergeCell ref="D113:E113"/>
    <mergeCell ref="A107:J107"/>
    <mergeCell ref="C108:J108"/>
    <mergeCell ref="A109:C109"/>
    <mergeCell ref="A111:B111"/>
    <mergeCell ref="F24:J24"/>
    <mergeCell ref="F27:J27"/>
    <mergeCell ref="A24:B26"/>
    <mergeCell ref="C24:D26"/>
    <mergeCell ref="A112:B112"/>
    <mergeCell ref="D112:E112"/>
    <mergeCell ref="D109:E109"/>
    <mergeCell ref="A110:B110"/>
    <mergeCell ref="D110:E110"/>
    <mergeCell ref="A104:B104"/>
    <mergeCell ref="D104:E104"/>
    <mergeCell ref="D101:E101"/>
    <mergeCell ref="D111:E111"/>
    <mergeCell ref="A108:B108"/>
    <mergeCell ref="A105:B105"/>
    <mergeCell ref="D105:E105"/>
    <mergeCell ref="A106:B106"/>
    <mergeCell ref="D106:E106"/>
    <mergeCell ref="D102:E102"/>
    <mergeCell ref="D103:E103"/>
    <mergeCell ref="A98:C98"/>
    <mergeCell ref="D98:E98"/>
    <mergeCell ref="A99:B99"/>
    <mergeCell ref="D99:E99"/>
    <mergeCell ref="A103:B103"/>
    <mergeCell ref="A100:B100"/>
    <mergeCell ref="D100:E100"/>
    <mergeCell ref="A93:B93"/>
    <mergeCell ref="D93:E93"/>
    <mergeCell ref="A94:B94"/>
    <mergeCell ref="D94:E94"/>
    <mergeCell ref="D95:E95"/>
    <mergeCell ref="A96:J96"/>
    <mergeCell ref="A97:B97"/>
    <mergeCell ref="C97:J97"/>
    <mergeCell ref="A86:B86"/>
    <mergeCell ref="D86:E86"/>
    <mergeCell ref="A87:B87"/>
    <mergeCell ref="D88:E88"/>
    <mergeCell ref="D77:E77"/>
    <mergeCell ref="D84:E84"/>
    <mergeCell ref="A85:B85"/>
    <mergeCell ref="D85:E85"/>
    <mergeCell ref="A84:C84"/>
    <mergeCell ref="A82:J82"/>
    <mergeCell ref="C83:J83"/>
    <mergeCell ref="A83:B83"/>
    <mergeCell ref="A78:B78"/>
    <mergeCell ref="D78:E78"/>
    <mergeCell ref="A75:J75"/>
    <mergeCell ref="A72:B72"/>
    <mergeCell ref="D72:E72"/>
    <mergeCell ref="A73:B73"/>
    <mergeCell ref="D73:E73"/>
    <mergeCell ref="A69:B69"/>
    <mergeCell ref="A68:J68"/>
    <mergeCell ref="C69:J69"/>
    <mergeCell ref="A74:B74"/>
    <mergeCell ref="D74:E74"/>
    <mergeCell ref="A70:C70"/>
    <mergeCell ref="D70:E70"/>
    <mergeCell ref="A71:B71"/>
    <mergeCell ref="D71:E71"/>
    <mergeCell ref="A66:B66"/>
    <mergeCell ref="D66:E66"/>
    <mergeCell ref="A62:B62"/>
    <mergeCell ref="C62:J62"/>
    <mergeCell ref="A63:C63"/>
    <mergeCell ref="D63:E63"/>
    <mergeCell ref="A41:J41"/>
    <mergeCell ref="A42:J42"/>
    <mergeCell ref="A43:J43"/>
    <mergeCell ref="A44:J44"/>
    <mergeCell ref="A64:B64"/>
    <mergeCell ref="D64:E64"/>
    <mergeCell ref="A65:B65"/>
    <mergeCell ref="D65:E65"/>
    <mergeCell ref="A55:B55"/>
    <mergeCell ref="C55:J55"/>
    <mergeCell ref="A54:J54"/>
    <mergeCell ref="A61:J61"/>
    <mergeCell ref="A56:C56"/>
    <mergeCell ref="D56:E56"/>
    <mergeCell ref="A57:B57"/>
    <mergeCell ref="D57:E57"/>
    <mergeCell ref="A58:B58"/>
    <mergeCell ref="D58:E58"/>
    <mergeCell ref="A53:B53"/>
    <mergeCell ref="D53:E53"/>
    <mergeCell ref="A50:B50"/>
    <mergeCell ref="D50:E50"/>
    <mergeCell ref="A51:B51"/>
    <mergeCell ref="D51:E51"/>
    <mergeCell ref="A52:B52"/>
    <mergeCell ref="D52:E52"/>
    <mergeCell ref="A46:J46"/>
    <mergeCell ref="A12:J12"/>
    <mergeCell ref="A49:C49"/>
    <mergeCell ref="C48:J48"/>
    <mergeCell ref="D49:E49"/>
    <mergeCell ref="A48:B48"/>
    <mergeCell ref="A47:J47"/>
    <mergeCell ref="A45:J45"/>
    <mergeCell ref="A16:C16"/>
    <mergeCell ref="A17:C17"/>
    <mergeCell ref="A21:J21"/>
    <mergeCell ref="A5:J5"/>
    <mergeCell ref="A6:J6"/>
    <mergeCell ref="A7:J7"/>
    <mergeCell ref="A8:J8"/>
    <mergeCell ref="A9:J9"/>
    <mergeCell ref="A20:C20"/>
    <mergeCell ref="A13:J13"/>
    <mergeCell ref="A18:C18"/>
    <mergeCell ref="A19:C19"/>
    <mergeCell ref="A60:B60"/>
    <mergeCell ref="D60:E60"/>
    <mergeCell ref="A115:J115"/>
    <mergeCell ref="D87:E87"/>
    <mergeCell ref="A88:B88"/>
    <mergeCell ref="A114:J114"/>
    <mergeCell ref="A101:B101"/>
    <mergeCell ref="A102:B102"/>
    <mergeCell ref="A67:B67"/>
    <mergeCell ref="D67:E67"/>
    <mergeCell ref="A39:C39"/>
    <mergeCell ref="D39:F39"/>
    <mergeCell ref="G39:J39"/>
    <mergeCell ref="A116:B116"/>
    <mergeCell ref="C116:J116"/>
    <mergeCell ref="A76:B76"/>
    <mergeCell ref="C76:J76"/>
    <mergeCell ref="A77:C77"/>
    <mergeCell ref="A59:B59"/>
    <mergeCell ref="D59:E59"/>
    <mergeCell ref="A119:B119"/>
    <mergeCell ref="D119:E119"/>
    <mergeCell ref="A90:B90"/>
    <mergeCell ref="A89:J89"/>
    <mergeCell ref="A91:C91"/>
    <mergeCell ref="D91:E91"/>
    <mergeCell ref="A92:B92"/>
    <mergeCell ref="D92:E92"/>
    <mergeCell ref="C90:J90"/>
    <mergeCell ref="A95:B95"/>
    <mergeCell ref="A117:C117"/>
    <mergeCell ref="D117:E117"/>
    <mergeCell ref="A118:B118"/>
    <mergeCell ref="D118:E118"/>
    <mergeCell ref="A125:B125"/>
    <mergeCell ref="D125:E125"/>
    <mergeCell ref="A120:B120"/>
    <mergeCell ref="D120:E120"/>
    <mergeCell ref="A121:B121"/>
    <mergeCell ref="D121:E121"/>
    <mergeCell ref="A122:B122"/>
    <mergeCell ref="D122:E122"/>
    <mergeCell ref="A123:B123"/>
    <mergeCell ref="D123:E123"/>
    <mergeCell ref="A124:B124"/>
    <mergeCell ref="D124:E124"/>
    <mergeCell ref="A132:B132"/>
    <mergeCell ref="D132:E132"/>
    <mergeCell ref="A126:J126"/>
    <mergeCell ref="A127:B127"/>
    <mergeCell ref="C127:J127"/>
    <mergeCell ref="A128:C128"/>
    <mergeCell ref="D128:E128"/>
    <mergeCell ref="A129:B129"/>
    <mergeCell ref="D129:E129"/>
    <mergeCell ref="A130:B130"/>
    <mergeCell ref="D130:E130"/>
    <mergeCell ref="A131:B131"/>
    <mergeCell ref="D131:E131"/>
    <mergeCell ref="A139:C139"/>
    <mergeCell ref="D139:E139"/>
    <mergeCell ref="A133:B133"/>
    <mergeCell ref="D133:E133"/>
    <mergeCell ref="A134:B134"/>
    <mergeCell ref="D134:E134"/>
    <mergeCell ref="A135:B135"/>
    <mergeCell ref="D135:E135"/>
    <mergeCell ref="A136:B136"/>
    <mergeCell ref="D136:E136"/>
    <mergeCell ref="A137:J137"/>
    <mergeCell ref="A138:B138"/>
    <mergeCell ref="C138:J138"/>
    <mergeCell ref="A145:B145"/>
    <mergeCell ref="D145:E145"/>
    <mergeCell ref="A140:B140"/>
    <mergeCell ref="D140:E140"/>
    <mergeCell ref="A141:B141"/>
    <mergeCell ref="D141:E141"/>
    <mergeCell ref="A142:B142"/>
    <mergeCell ref="D142:E142"/>
    <mergeCell ref="A143:B143"/>
    <mergeCell ref="D143:E143"/>
    <mergeCell ref="A144:B144"/>
    <mergeCell ref="D144:E144"/>
    <mergeCell ref="A152:B152"/>
    <mergeCell ref="D152:E152"/>
    <mergeCell ref="A146:B146"/>
    <mergeCell ref="D146:E146"/>
    <mergeCell ref="A147:B147"/>
    <mergeCell ref="D147:E147"/>
    <mergeCell ref="A148:J148"/>
    <mergeCell ref="A149:B149"/>
    <mergeCell ref="C149:J149"/>
    <mergeCell ref="A150:C150"/>
    <mergeCell ref="D150:E150"/>
    <mergeCell ref="A151:B151"/>
    <mergeCell ref="D151:E151"/>
    <mergeCell ref="A158:B158"/>
    <mergeCell ref="D158:E158"/>
    <mergeCell ref="A153:B153"/>
    <mergeCell ref="D153:E153"/>
    <mergeCell ref="A154:B154"/>
    <mergeCell ref="D154:E154"/>
    <mergeCell ref="A155:B155"/>
    <mergeCell ref="D155:E155"/>
    <mergeCell ref="A156:B156"/>
    <mergeCell ref="D156:E156"/>
    <mergeCell ref="A157:B157"/>
    <mergeCell ref="D157:E157"/>
    <mergeCell ref="A165:B165"/>
    <mergeCell ref="D165:E165"/>
    <mergeCell ref="A160:B160"/>
    <mergeCell ref="C160:J160"/>
    <mergeCell ref="A161:C161"/>
    <mergeCell ref="D161:E161"/>
    <mergeCell ref="A162:B162"/>
    <mergeCell ref="D162:E162"/>
    <mergeCell ref="A163:B163"/>
    <mergeCell ref="D163:E163"/>
    <mergeCell ref="A164:B164"/>
    <mergeCell ref="D164:E164"/>
    <mergeCell ref="A170:B170"/>
    <mergeCell ref="D170:E170"/>
    <mergeCell ref="A171:B171"/>
    <mergeCell ref="D171:E171"/>
    <mergeCell ref="A81:B81"/>
    <mergeCell ref="D81:E81"/>
    <mergeCell ref="A169:B169"/>
    <mergeCell ref="D169:E169"/>
    <mergeCell ref="A166:B166"/>
    <mergeCell ref="D166:E166"/>
    <mergeCell ref="A167:B167"/>
    <mergeCell ref="D167:E167"/>
    <mergeCell ref="A168:B168"/>
    <mergeCell ref="D168:E168"/>
    <mergeCell ref="A79:B79"/>
    <mergeCell ref="D79:E79"/>
    <mergeCell ref="A80:B80"/>
    <mergeCell ref="D80:E80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industry</cp:lastModifiedBy>
  <cp:lastPrinted>2014-05-22T09:59:44Z</cp:lastPrinted>
  <dcterms:created xsi:type="dcterms:W3CDTF">2014-04-08T17:27:47Z</dcterms:created>
  <dcterms:modified xsi:type="dcterms:W3CDTF">2018-03-09T09:11:37Z</dcterms:modified>
  <cp:category/>
  <cp:version/>
  <cp:contentType/>
  <cp:contentStatus/>
</cp:coreProperties>
</file>