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_FilterDatabase" localSheetId="0" hidden="1">'ΟΜΑΔΑ 3η'!$A$11:$AD$15</definedName>
    <definedName name="_xlnm.Print_Area" localSheetId="0">'ΟΜΑΔΑ 3η'!$A$1:$AD$37</definedName>
  </definedNames>
  <calcPr fullCalcOnLoad="1"/>
</workbook>
</file>

<file path=xl/sharedStrings.xml><?xml version="1.0" encoding="utf-8"?>
<sst xmlns="http://schemas.openxmlformats.org/spreadsheetml/2006/main" count="186" uniqueCount="106">
  <si>
    <t>ΔΥΤΙΚΗΣ ΑΧΑΪΑΣ</t>
  </si>
  <si>
    <t>ΔΗΜΟΤΙΚΟ ΣΧΟΛΕΙΟ ΛΑΚΚΟΠΕΤΡΑΣ</t>
  </si>
  <si>
    <t>ΕΙΔΙΚΟ ΣΧΟΛΕΙΟ</t>
  </si>
  <si>
    <t>ΕΙΔΙΚΟ ΔΗΜΟΤΙΚΟ ΣΧΟΛΕΙΟ ΚΑΤΩ ΑΧΑΪΑΣ</t>
  </si>
  <si>
    <t>ΣΥΝΟΛΙΚΟΣ ΠΡΟΫΠΟΛΟΓΙΣΜΟΣ ΜΕ ΤΑ ΔΙΚΑΙΩΜΑΤΑ ΠΡΟΑΙΡΕΣΗΣ ΜΕ ΦΠΑ (€)</t>
  </si>
  <si>
    <t xml:space="preserve">ΕΠΑΓΓΕΛΜΑΤΙΚΟ ΛΥΚΕΙΟ ΚΑΤΩ ΑΧΑΪΑΣ  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</si>
  <si>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</si>
  <si>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</si>
  <si>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</si>
  <si>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</si>
  <si>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</si>
  <si>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</si>
  <si>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</si>
  <si>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</si>
  <si>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</si>
  <si>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</si>
  <si>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</si>
  <si>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</si>
  <si>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</si>
  <si>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</si>
  <si>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</si>
  <si>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</si>
  <si>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</si>
  <si>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</si>
  <si>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</si>
  <si>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</si>
  <si>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</si>
  <si>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</si>
  <si>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ΔΗΜΟΤΙΚΟ</t>
  </si>
  <si>
    <t>ΟΝΟΜΑΣΙΑ  ΕΞΥΠΗΡΕΤΟΥΜΕΝΩΝ  ΣΧΟΛΕΙΩΝ</t>
  </si>
  <si>
    <t>ΛΥΚΕΙΟ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</si>
  <si>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</si>
  <si>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</si>
  <si>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</si>
  <si>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</si>
  <si>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</si>
  <si>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</si>
  <si>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</si>
  <si>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</si>
  <si>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</si>
  <si>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</si>
  <si>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</si>
  <si>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</si>
  <si>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</si>
  <si>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</si>
  <si>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</si>
  <si>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ΔΥΤΙΚΗΣ ΑΧΑΪΑΣ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</si>
  <si>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</si>
  <si>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</si>
  <si>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5</t>
  </si>
  <si>
    <t>ΩΡΑ ΠΡΟΣΕΛΕΥΣΗΣ ΜΑΘΗΤΩΝ</t>
  </si>
  <si>
    <t>ΩΡΑ ΑΠΟΧΩΡΗΣΗΣ ΜΑΘΗΤΩΝ</t>
  </si>
  <si>
    <t>ΝΗΠΙΑΓΩΓΕΙΟ</t>
  </si>
  <si>
    <t>ΠΑΡΑΤΗΡΗΣΕΙΣ</t>
  </si>
  <si>
    <t>ΝΗΠΙΑΓΩΓΕΙΟ ΚΑΡΥΑΣ</t>
  </si>
  <si>
    <t>ΓΕΝΙΚΟ ΛΥΚΕΙΟ ΛΟΥΣΙΚΩΝ</t>
  </si>
  <si>
    <t>ΑΝΤΑΠΟΚΡΙΣΗ ΜΕ ΜΙΣΘΩΜΕΝΟ ΛΕΩΦΟΡΕΙΟ ΣΤΗ ΜΙΤΟΠΟΛΗ</t>
  </si>
  <si>
    <t>1ο ΝΗΠΙΑΓΩΓΕΙΟ ΚΑΤΩ ΑΧΑΪΑΣ</t>
  </si>
  <si>
    <t>Π. ΚΟΥΝΤΟΥΡΙΩΤΟΥ 16, ΜΠΟΥΚΑ - ΠΑΡΑΛΙΑ ΚΑΤΩ ΑΧΑΪΑΣ - 1ο ΝΗΠΙΑΓΩΓΕΙΟ ΚΑΤΩ ΑΧΑΪΑΣ</t>
  </si>
  <si>
    <t>ΝΤΕΝΤΟΠΟΥΛΕΪΚΑ - ΔΗΜΟΤΙΚΟ ΣΧΟΛΕΙΟ ΛΑΚΚΟΠΕΤΡΑΣ</t>
  </si>
  <si>
    <t>ΑΠΙΔΕΩΝΑΣ ΑΧΑΪΑΣ - ΚΑΤΩ ΑΧΑΪΑ (ΣΧΟΛΕΙΟ)</t>
  </si>
  <si>
    <t>ΔΗΜΟΤΙΚΟ ΣΧΟΛΕΙΟ ΡΙΟΛΟΥ</t>
  </si>
  <si>
    <t>ΡΙΟΛΟΣ (ΔΗΜΟΤΙΚΟ ΣΧΟΛΕΙΟ) - ΚΡΙΝΟΣ</t>
  </si>
  <si>
    <t>ΑΠΙΔΕΩΝΑΣ - ΛΑΠΠΑ</t>
  </si>
  <si>
    <t>ΖΑΜΠΕΤΕΪΚΑ - ΝΗΠΙΑΓΩΓΕΙΟ ΚΑΡΥΑΣ</t>
  </si>
  <si>
    <t>ΣΟΥΒΑΛΙΩΤΕΪΚΑ - ΜΙΤΟΠΟΛΗ</t>
  </si>
  <si>
    <t>ΣΥΝΟΛΟ</t>
  </si>
  <si>
    <t>ΑΝΤΑΠΟΚΡΙΣΗ ΜΕ ΜΙΣΘΩΜΕΝΟ ΛΕΩΦΟΡΕΙΟ ΣΤΟ ΛΑΠΠΑ</t>
  </si>
  <si>
    <t>ΔΝ-167</t>
  </si>
  <si>
    <t>ΔΝ-168</t>
  </si>
  <si>
    <t>ΔΝ-169</t>
  </si>
  <si>
    <t>ΔΝ-170</t>
  </si>
  <si>
    <t>ΔΝ-171</t>
  </si>
  <si>
    <t>ΔΝ-172</t>
  </si>
  <si>
    <t>ΔΝ-173</t>
  </si>
  <si>
    <t>ΔΝ-174</t>
  </si>
  <si>
    <t>3ο ΔΗΜΟΤΙΚΟ ΣΧΟΛΕΙΟ ΚΑΤΩ ΑΧΑΪΑΣ</t>
  </si>
  <si>
    <t>ΑΝΩ ΑΧΑΪΑ - ΑΓΙΟΒΛΑΣΙΤΙΚΑ - ΚΑΤΩ ΑΧΑΪΑ (ΣΧΟΛΕΙΟ)</t>
  </si>
  <si>
    <t>ΔΝ-175</t>
  </si>
  <si>
    <t>3ο ΔΗΜΟΤΙΚΟ ΣΧΟΛΕΙΟ ΚΑΤΩ ΑΧΑΪΑΣ - 3ο ΝΗΠΙΑΓΩΓΕΙΟ ΚΑΤΩ ΑΧΑΪΑΣ</t>
  </si>
  <si>
    <t>ΣΤΕΝΑΪΤΙΚΑ - 3ο ΔΗΜΟΤΙΚΟ ΣΧΟΛΕΙΟ ΚΑΤΩ ΑΧΑΪΑΣ - 3ο ΝΗΠΙΑΓΩΓΕΙΟ ΚΑΤΩ ΑΧΑΪΑΣ</t>
  </si>
  <si>
    <t>ΦΡΑΓΓΟΥΛΕΪΚΑ - ΔΗΜΟΤΙΚΟ ΣΧΟΛΕΙΟ ΛΑΚΟΠΕΤΡΑΣ</t>
  </si>
  <si>
    <t>ΔΝ-176</t>
  </si>
  <si>
    <t>ΔΝ-177</t>
  </si>
  <si>
    <t>ΝΗΠΙΑΓΩΓΕΙΟ ΚΑΤΩ ΑΛΙΣΣΟΥ</t>
  </si>
  <si>
    <t>ΑΧΑΪΚΟ - ΝΗΠΙΑΓΩΓΕΙΟ ΚΑΤΩ ΑΛΙΣΣΟΥ</t>
  </si>
  <si>
    <t>ΔΝ-178</t>
  </si>
  <si>
    <t>ΑΝΩ ΑΧΑΪΑ (ΟΧΤΑΡΕΪΚΑ) - ΛΟΥΣΙΚΑ (ΣΧΟΛΕΙΟ)</t>
  </si>
  <si>
    <t>ΔΝ-179</t>
  </si>
  <si>
    <t>ΓΥΜΝΑΣΙΟ</t>
  </si>
  <si>
    <t>ΓΥΜΝΑΣΙΟ ΛΑΚΚΟΠΕΤΡΑΣ</t>
  </si>
  <si>
    <t>ΓΥΜΝΑΣΙΟ ΛΑΚΚΟΠΕΤΡΑΣ - ΝΗΡΗΪΔΕΣ ΛΙΜΝΟΧΩΡΙΟΥ</t>
  </si>
  <si>
    <t>ΔΝ-180</t>
  </si>
  <si>
    <t>ΝΗΠΙΑΓΩΓΕΙΟ ΛΑΚΚΟΠΕΤΡΑΣ</t>
  </si>
  <si>
    <t>ΚΑΛΟΓΡΙΑ - ΜΑΥΡΗ ΜΥΤΙ - ΜΠΕΚΙΡΑΙΪΚΑ - ΝΗΠΙΑΓΩΓΕΙΟ ΛΑΚΚΟΠΕΤΡΑΣ</t>
  </si>
  <si>
    <t>ΔΝ-181</t>
  </si>
  <si>
    <t>ΔΗΜΟΤΙΚΟ ΣΧΟΛΕΙΟ ΑΝΩ ΑΛΙΣΣΟΥ</t>
  </si>
  <si>
    <t>ΔΗΜΟΤΙΚΟ ΣΧΟΛΕΙΟ ΑΝΩ ΑΛΙΣΣΟΥ - ΚΑΜΕΝΙΤΣΑ</t>
  </si>
  <si>
    <t>ΔΝ-182</t>
  </si>
  <si>
    <t>ΔΝ-183</t>
  </si>
  <si>
    <t>ΔΗΜΟΤΙΚΟ ΣΧΟΛΕΙΟ ΑΝΩ ΑΛΙΣΣΟΥ - ΚΑΤΩ ΑΛΙΣΣΟΣ</t>
  </si>
  <si>
    <r>
      <t xml:space="preserve">ΑΝΤΙΚΑΘΙΣΤΑ ΤΟ </t>
    </r>
    <r>
      <rPr>
        <b/>
        <sz val="6"/>
        <rFont val="Arial"/>
        <family val="2"/>
      </rPr>
      <t>ΔΥ-15</t>
    </r>
    <r>
      <rPr>
        <sz val="6"/>
        <rFont val="Arial"/>
        <family val="2"/>
      </rPr>
      <t xml:space="preserve"> ΛΟΓΩ ΑΥΞΗΣΗΣ ΧΙΛΙΟΜΕΤΡΙΚΗΣ ΑΠΟΣΤΑΣΗΣ</t>
    </r>
  </si>
  <si>
    <r>
      <t xml:space="preserve">ΠΡΟΚΥΠΤΕΙ ΩΣ ΣΥΓΧΩΝΕΥΣΗ ΤΩΝ </t>
    </r>
    <r>
      <rPr>
        <b/>
        <sz val="6"/>
        <rFont val="Arial"/>
        <family val="2"/>
      </rPr>
      <t>ΔΝ-79 &amp; ΔΥ-19</t>
    </r>
  </si>
  <si>
    <r>
      <t xml:space="preserve">ΑΝΤΙΚΑΘΙΣΤΑ ΤΟ </t>
    </r>
    <r>
      <rPr>
        <b/>
        <sz val="6"/>
        <rFont val="Arial"/>
        <family val="2"/>
      </rPr>
      <t>ΔΝ-164</t>
    </r>
    <r>
      <rPr>
        <sz val="6"/>
        <rFont val="Arial"/>
        <family val="2"/>
      </rPr>
      <t xml:space="preserve"> ΛΟΓΩ ΑΥΞΗΣΗΣ ΧΙΛΙΟΜΕΤΡΙΚΗΣ ΑΠΟΣΤΑΣΗΣ</t>
    </r>
  </si>
  <si>
    <t xml:space="preserve">ΠΑΡΑΤΗΡΗΣΕΙΣ: </t>
  </si>
  <si>
    <r>
      <t>1)</t>
    </r>
    <r>
      <rPr>
        <sz val="10"/>
        <rFont val="Arial"/>
        <family val="2"/>
      </rPr>
      <t xml:space="preserve"> Το δρομολόγιο με </t>
    </r>
    <r>
      <rPr>
        <b/>
        <sz val="10"/>
        <rFont val="Arial"/>
        <family val="2"/>
      </rPr>
      <t>Α/Α=3</t>
    </r>
    <r>
      <rPr>
        <sz val="10"/>
        <rFont val="Arial"/>
        <family val="2"/>
      </rPr>
      <t xml:space="preserve"> προκύπτει ως συγχώνευση &amp; τροποποίηση των δρομολογίων ΔΝ-79 (ανάθεση στην υπ' αριθμ. 891/2014 απόφαση της οικονομικής επιτροπής) &amp; ΔΥ-19 (ανάθεση στην υπ' αριθμ. 885/2014 απόφαση της οικονομικής επιτροπής).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Τα δρομολόγια με </t>
    </r>
    <r>
      <rPr>
        <b/>
        <sz val="10"/>
        <rFont val="Arial"/>
        <family val="2"/>
      </rPr>
      <t xml:space="preserve">Α/Α=11 &amp; 17 </t>
    </r>
    <r>
      <rPr>
        <sz val="10"/>
        <rFont val="Arial"/>
        <family val="2"/>
      </rPr>
      <t xml:space="preserve"> που ανατέθηκαν στην υπ' αριθμ. 956/2014 απόφαση της οικονομικής επιτροπής αντικαθιστούν τα δρομολόγια με ΔΥ-15 &amp; ΔΝ-164 λόγω αύξησης χιλιομετρικής απόστασης. </t>
    </r>
    <r>
      <rPr>
        <b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Τα </t>
    </r>
    <r>
      <rPr>
        <b/>
        <sz val="10"/>
        <rFont val="Arial"/>
        <family val="2"/>
      </rPr>
      <t xml:space="preserve">Λοιπά </t>
    </r>
    <r>
      <rPr>
        <sz val="10"/>
        <rFont val="Arial"/>
        <family val="2"/>
      </rPr>
      <t>δρομολόγια είναι Νέα.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</si>
</sst>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86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33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20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left" wrapText="1"/>
    </xf>
    <xf numFmtId="20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5" fillId="0" borderId="10" xfId="34" applyNumberFormat="1" applyFont="1" applyFill="1" applyBorder="1" applyAlignment="1">
      <alignment horizontal="center" vertical="center" wrapText="1"/>
      <protection/>
    </xf>
    <xf numFmtId="20" fontId="25" fillId="0" borderId="10" xfId="33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2" fontId="21" fillId="21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20" fontId="21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30" fillId="0" borderId="0" xfId="0" applyNumberFormat="1" applyFont="1" applyAlignment="1">
      <alignment horizontal="left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3" fillId="21" borderId="11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5" fillId="0" borderId="14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5" fillId="24" borderId="14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4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1" fillId="24" borderId="15" xfId="3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5" fillId="0" borderId="14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5" fillId="0" borderId="14" xfId="33" applyFont="1" applyBorder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3" fillId="0" borderId="0" xfId="33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14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5" fillId="21" borderId="14" xfId="33" applyNumberFormat="1" applyFont="1" applyFill="1" applyBorder="1" applyAlignment="1">
      <alignment horizontal="center" vertical="center" textRotation="90" wrapText="1"/>
      <protection/>
    </xf>
    <xf numFmtId="0" fontId="25" fillId="21" borderId="10" xfId="33" applyNumberFormat="1" applyFont="1" applyFill="1" applyBorder="1" applyAlignment="1">
      <alignment horizontal="center" vertical="center" textRotation="90" wrapText="1"/>
      <protection/>
    </xf>
    <xf numFmtId="0" fontId="25" fillId="0" borderId="15" xfId="33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24" borderId="15" xfId="33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3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285750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3905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="150" zoomScaleNormal="150" workbookViewId="0" topLeftCell="A1">
      <selection activeCell="A1" sqref="A1:AD37"/>
    </sheetView>
  </sheetViews>
  <sheetFormatPr defaultColWidth="9.140625" defaultRowHeight="12.75"/>
  <cols>
    <col min="1" max="1" width="3.8515625" style="5" customWidth="1"/>
    <col min="2" max="2" width="5.28125" style="24" customWidth="1"/>
    <col min="3" max="3" width="5.7109375" style="5" customWidth="1"/>
    <col min="4" max="4" width="7.57421875" style="24" customWidth="1"/>
    <col min="5" max="5" width="16.57421875" style="21" customWidth="1"/>
    <col min="6" max="6" width="7.7109375" style="5" customWidth="1"/>
    <col min="7" max="7" width="27.28125" style="19" customWidth="1"/>
    <col min="8" max="8" width="4.57421875" style="21" customWidth="1"/>
    <col min="9" max="10" width="4.28125" style="21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21" customWidth="1"/>
    <col min="20" max="20" width="6.421875" style="5" customWidth="1"/>
    <col min="21" max="21" width="7.00390625" style="20" customWidth="1"/>
    <col min="22" max="23" width="6.421875" style="5" customWidth="1"/>
    <col min="24" max="24" width="6.2812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30" width="21.140625" style="21" customWidth="1"/>
    <col min="31" max="16384" width="9.140625" style="5" customWidth="1"/>
  </cols>
  <sheetData>
    <row r="1" spans="1:29" ht="42.75" customHeight="1">
      <c r="A1" s="66"/>
      <c r="B1" s="66"/>
      <c r="C1" s="66"/>
      <c r="D1" s="66"/>
      <c r="E1" s="67"/>
      <c r="F1" s="66"/>
      <c r="G1" s="66"/>
      <c r="H1" s="67"/>
      <c r="I1" s="67"/>
      <c r="J1" s="67"/>
      <c r="K1" s="70" t="s">
        <v>49</v>
      </c>
      <c r="L1" s="71"/>
      <c r="M1" s="71"/>
      <c r="N1" s="72"/>
      <c r="O1" s="2"/>
      <c r="P1" s="3"/>
      <c r="Q1" s="3"/>
      <c r="R1" s="51"/>
      <c r="S1" s="51"/>
      <c r="T1" s="51"/>
      <c r="U1" s="51"/>
      <c r="V1" s="51"/>
      <c r="W1" s="51"/>
      <c r="X1" s="51"/>
      <c r="Y1" s="51"/>
      <c r="Z1" s="51"/>
      <c r="AA1" s="3"/>
      <c r="AC1" s="39"/>
    </row>
    <row r="2" spans="1:27" ht="11.25" customHeight="1">
      <c r="A2" s="68" t="s">
        <v>19</v>
      </c>
      <c r="B2" s="68"/>
      <c r="C2" s="68"/>
      <c r="D2" s="68"/>
      <c r="E2" s="69"/>
      <c r="F2" s="68"/>
      <c r="G2" s="68"/>
      <c r="H2" s="69"/>
      <c r="I2" s="69"/>
      <c r="J2" s="69"/>
      <c r="K2" s="6"/>
      <c r="L2" s="6"/>
      <c r="M2" s="1"/>
      <c r="N2" s="2"/>
      <c r="O2" s="2"/>
      <c r="P2" s="3"/>
      <c r="Q2" s="3"/>
      <c r="R2" s="51"/>
      <c r="S2" s="51"/>
      <c r="T2" s="51"/>
      <c r="U2" s="51"/>
      <c r="V2" s="51"/>
      <c r="W2" s="51"/>
      <c r="X2" s="51"/>
      <c r="Y2" s="51"/>
      <c r="Z2" s="51"/>
      <c r="AA2" s="4"/>
    </row>
    <row r="3" spans="1:27" ht="10.5" customHeight="1">
      <c r="A3" s="68" t="s">
        <v>20</v>
      </c>
      <c r="B3" s="68"/>
      <c r="C3" s="68"/>
      <c r="D3" s="68"/>
      <c r="E3" s="69"/>
      <c r="F3" s="68"/>
      <c r="G3" s="68"/>
      <c r="H3" s="69"/>
      <c r="I3" s="69"/>
      <c r="J3" s="69"/>
      <c r="K3" s="6"/>
      <c r="L3" s="6"/>
      <c r="M3" s="1"/>
      <c r="N3" s="2"/>
      <c r="O3" s="2"/>
      <c r="P3" s="3"/>
      <c r="Q3" s="3"/>
      <c r="R3" s="51" t="s">
        <v>8</v>
      </c>
      <c r="S3" s="51"/>
      <c r="T3" s="51"/>
      <c r="U3" s="51"/>
      <c r="V3" s="51"/>
      <c r="W3" s="51"/>
      <c r="X3" s="51"/>
      <c r="Y3" s="51"/>
      <c r="Z3" s="51"/>
      <c r="AA3" s="7"/>
    </row>
    <row r="4" spans="1:27" ht="9.75" customHeight="1">
      <c r="A4" s="68" t="s">
        <v>21</v>
      </c>
      <c r="B4" s="68"/>
      <c r="C4" s="68"/>
      <c r="D4" s="68"/>
      <c r="E4" s="69"/>
      <c r="F4" s="68"/>
      <c r="G4" s="68"/>
      <c r="H4" s="69"/>
      <c r="I4" s="69"/>
      <c r="J4" s="69"/>
      <c r="K4" s="6"/>
      <c r="L4" s="6"/>
      <c r="M4" s="1"/>
      <c r="N4" s="2"/>
      <c r="O4" s="2"/>
      <c r="P4" s="3"/>
      <c r="Q4" s="3"/>
      <c r="R4" s="75"/>
      <c r="S4" s="76"/>
      <c r="T4" s="76"/>
      <c r="U4" s="76"/>
      <c r="V4" s="76"/>
      <c r="W4" s="76"/>
      <c r="X4" s="76"/>
      <c r="Y4" s="76"/>
      <c r="Z4" s="76"/>
      <c r="AA4" s="3"/>
    </row>
    <row r="5" spans="1:27" ht="10.5" customHeight="1">
      <c r="A5" s="68" t="s">
        <v>22</v>
      </c>
      <c r="B5" s="68"/>
      <c r="C5" s="68"/>
      <c r="D5" s="68"/>
      <c r="E5" s="69"/>
      <c r="F5" s="68"/>
      <c r="G5" s="68"/>
      <c r="H5" s="69"/>
      <c r="I5" s="69"/>
      <c r="J5" s="69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6" ht="9" customHeight="1"/>
    <row r="7" spans="1:30" ht="25.5" customHeight="1">
      <c r="A7" s="52" t="s">
        <v>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ht="25.5" customHeight="1">
      <c r="A8" s="52" t="s">
        <v>46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</row>
    <row r="9" spans="1:30" ht="15" customHeight="1">
      <c r="A9" s="59" t="s">
        <v>13</v>
      </c>
      <c r="B9" s="55" t="s">
        <v>35</v>
      </c>
      <c r="C9" s="79" t="s">
        <v>40</v>
      </c>
      <c r="D9" s="55" t="s">
        <v>43</v>
      </c>
      <c r="E9" s="55" t="s">
        <v>29</v>
      </c>
      <c r="F9" s="55" t="s">
        <v>24</v>
      </c>
      <c r="G9" s="61" t="s">
        <v>23</v>
      </c>
      <c r="H9" s="55" t="s">
        <v>50</v>
      </c>
      <c r="I9" s="55" t="s">
        <v>51</v>
      </c>
      <c r="J9" s="55" t="s">
        <v>10</v>
      </c>
      <c r="K9" s="55" t="s">
        <v>6</v>
      </c>
      <c r="L9" s="55" t="s">
        <v>7</v>
      </c>
      <c r="M9" s="65" t="s">
        <v>18</v>
      </c>
      <c r="N9" s="65"/>
      <c r="O9" s="65"/>
      <c r="P9" s="65"/>
      <c r="Q9" s="65"/>
      <c r="R9" s="65"/>
      <c r="S9" s="63" t="s">
        <v>31</v>
      </c>
      <c r="T9" s="73" t="s">
        <v>48</v>
      </c>
      <c r="U9" s="77" t="s">
        <v>11</v>
      </c>
      <c r="V9" s="57" t="s">
        <v>32</v>
      </c>
      <c r="W9" s="57" t="s">
        <v>12</v>
      </c>
      <c r="X9" s="57" t="s">
        <v>44</v>
      </c>
      <c r="Y9" s="57" t="s">
        <v>45</v>
      </c>
      <c r="Z9" s="85" t="s">
        <v>38</v>
      </c>
      <c r="AA9" s="57" t="s">
        <v>37</v>
      </c>
      <c r="AB9" s="57" t="s">
        <v>47</v>
      </c>
      <c r="AC9" s="57" t="s">
        <v>4</v>
      </c>
      <c r="AD9" s="62" t="s">
        <v>53</v>
      </c>
    </row>
    <row r="10" spans="1:30" ht="25.5" customHeight="1">
      <c r="A10" s="60"/>
      <c r="B10" s="56"/>
      <c r="C10" s="79"/>
      <c r="D10" s="56"/>
      <c r="E10" s="56"/>
      <c r="F10" s="56"/>
      <c r="G10" s="61"/>
      <c r="H10" s="56"/>
      <c r="I10" s="56"/>
      <c r="J10" s="56"/>
      <c r="K10" s="56"/>
      <c r="L10" s="56"/>
      <c r="M10" s="60" t="s">
        <v>15</v>
      </c>
      <c r="N10" s="60"/>
      <c r="O10" s="60" t="s">
        <v>16</v>
      </c>
      <c r="P10" s="60"/>
      <c r="Q10" s="60" t="s">
        <v>17</v>
      </c>
      <c r="R10" s="60"/>
      <c r="S10" s="64"/>
      <c r="T10" s="74"/>
      <c r="U10" s="78"/>
      <c r="V10" s="58"/>
      <c r="W10" s="58"/>
      <c r="X10" s="58"/>
      <c r="Y10" s="58"/>
      <c r="Z10" s="85"/>
      <c r="AA10" s="58"/>
      <c r="AB10" s="58"/>
      <c r="AC10" s="58"/>
      <c r="AD10" s="62"/>
    </row>
    <row r="11" spans="1:30" ht="39.75" customHeight="1">
      <c r="A11" s="60"/>
      <c r="B11" s="56"/>
      <c r="C11" s="55"/>
      <c r="D11" s="56"/>
      <c r="E11" s="56"/>
      <c r="F11" s="56"/>
      <c r="G11" s="59"/>
      <c r="H11" s="56"/>
      <c r="I11" s="56"/>
      <c r="J11" s="56"/>
      <c r="K11" s="56"/>
      <c r="L11" s="56"/>
      <c r="M11" s="10" t="s">
        <v>33</v>
      </c>
      <c r="N11" s="9" t="s">
        <v>25</v>
      </c>
      <c r="O11" s="10" t="s">
        <v>34</v>
      </c>
      <c r="P11" s="9" t="s">
        <v>26</v>
      </c>
      <c r="Q11" s="10" t="s">
        <v>36</v>
      </c>
      <c r="R11" s="9" t="s">
        <v>27</v>
      </c>
      <c r="S11" s="64"/>
      <c r="T11" s="74"/>
      <c r="U11" s="78"/>
      <c r="V11" s="58"/>
      <c r="W11" s="58"/>
      <c r="X11" s="58"/>
      <c r="Y11" s="58"/>
      <c r="Z11" s="57"/>
      <c r="AA11" s="58"/>
      <c r="AB11" s="58"/>
      <c r="AC11" s="58"/>
      <c r="AD11" s="62"/>
    </row>
    <row r="12" spans="1:30" s="29" customFormat="1" ht="16.5">
      <c r="A12" s="22">
        <v>1</v>
      </c>
      <c r="B12" s="17" t="s">
        <v>68</v>
      </c>
      <c r="C12" s="11" t="s">
        <v>42</v>
      </c>
      <c r="D12" s="17" t="s">
        <v>52</v>
      </c>
      <c r="E12" s="28" t="s">
        <v>57</v>
      </c>
      <c r="F12" s="11" t="s">
        <v>0</v>
      </c>
      <c r="G12" s="30" t="s">
        <v>58</v>
      </c>
      <c r="H12" s="31">
        <v>0.3333333333333333</v>
      </c>
      <c r="I12" s="31">
        <v>0.5104166666666666</v>
      </c>
      <c r="J12" s="28">
        <v>2</v>
      </c>
      <c r="K12" s="14">
        <f aca="true" t="shared" si="0" ref="K12:K28">M12+N12+O12+P12+Q12+R12</f>
        <v>4</v>
      </c>
      <c r="L12" s="14">
        <f aca="true" t="shared" si="1" ref="L12:L22">K12*S12</f>
        <v>8</v>
      </c>
      <c r="M12" s="46"/>
      <c r="N12" s="46"/>
      <c r="O12" s="46">
        <v>2.7</v>
      </c>
      <c r="P12" s="46"/>
      <c r="Q12" s="46">
        <v>1.3</v>
      </c>
      <c r="R12" s="46"/>
      <c r="S12" s="28">
        <v>2</v>
      </c>
      <c r="T12" s="32"/>
      <c r="U12" s="38">
        <f aca="true" t="shared" si="2" ref="U12:U28">ROUND(((((1.1*M12+1.2*N12+0.9*O12+1*P12+1.1*Q12+1.2*R12))+7)*1.05)*S12,2)</f>
        <v>22.81</v>
      </c>
      <c r="V12" s="25">
        <f aca="true" t="shared" si="3" ref="V12:V28">ROUND(U12*13/100,2)</f>
        <v>2.97</v>
      </c>
      <c r="W12" s="25">
        <f aca="true" t="shared" si="4" ref="W12:W28">U12+V12</f>
        <v>25.779999999999998</v>
      </c>
      <c r="X12" s="26">
        <v>55</v>
      </c>
      <c r="Y12" s="27">
        <f aca="true" t="shared" si="5" ref="Y12:Y28">ROUND(W12*X12,2)</f>
        <v>1417.9</v>
      </c>
      <c r="Z12" s="27" t="s">
        <v>39</v>
      </c>
      <c r="AA12" s="27" t="s">
        <v>14</v>
      </c>
      <c r="AB12" s="27"/>
      <c r="AC12" s="27">
        <f aca="true" t="shared" si="6" ref="AC12:AC28">Y12+AB12</f>
        <v>1417.9</v>
      </c>
      <c r="AD12" s="28"/>
    </row>
    <row r="13" spans="1:30" ht="17.25">
      <c r="A13" s="22">
        <v>2</v>
      </c>
      <c r="B13" s="41" t="s">
        <v>75</v>
      </c>
      <c r="C13" s="11" t="s">
        <v>42</v>
      </c>
      <c r="D13" s="17" t="s">
        <v>28</v>
      </c>
      <c r="E13" s="28" t="s">
        <v>76</v>
      </c>
      <c r="F13" s="11" t="s">
        <v>0</v>
      </c>
      <c r="G13" s="42" t="s">
        <v>77</v>
      </c>
      <c r="H13" s="43">
        <v>0.34027777777777773</v>
      </c>
      <c r="I13" s="43">
        <v>0.517361111111111</v>
      </c>
      <c r="J13" s="28">
        <v>3</v>
      </c>
      <c r="K13" s="14">
        <f t="shared" si="0"/>
        <v>5.2</v>
      </c>
      <c r="L13" s="14">
        <f t="shared" si="1"/>
        <v>10.4</v>
      </c>
      <c r="M13" s="46"/>
      <c r="N13" s="46"/>
      <c r="O13" s="46">
        <v>5.2</v>
      </c>
      <c r="P13" s="46"/>
      <c r="Q13" s="46"/>
      <c r="R13" s="46"/>
      <c r="S13" s="28">
        <v>2</v>
      </c>
      <c r="T13" s="40"/>
      <c r="U13" s="38">
        <f t="shared" si="2"/>
        <v>24.53</v>
      </c>
      <c r="V13" s="25">
        <f t="shared" si="3"/>
        <v>3.19</v>
      </c>
      <c r="W13" s="25">
        <f t="shared" si="4"/>
        <v>27.720000000000002</v>
      </c>
      <c r="X13" s="26">
        <v>55</v>
      </c>
      <c r="Y13" s="27">
        <f t="shared" si="5"/>
        <v>1524.6</v>
      </c>
      <c r="Z13" s="27" t="s">
        <v>39</v>
      </c>
      <c r="AA13" s="27" t="s">
        <v>14</v>
      </c>
      <c r="AB13" s="40"/>
      <c r="AC13" s="27">
        <f t="shared" si="6"/>
        <v>1524.6</v>
      </c>
      <c r="AD13" s="44"/>
    </row>
    <row r="14" spans="1:30" s="29" customFormat="1" ht="24.75">
      <c r="A14" s="22">
        <v>3</v>
      </c>
      <c r="B14" s="11" t="s">
        <v>78</v>
      </c>
      <c r="C14" s="11" t="s">
        <v>42</v>
      </c>
      <c r="D14" s="12" t="s">
        <v>28</v>
      </c>
      <c r="E14" s="12" t="s">
        <v>79</v>
      </c>
      <c r="F14" s="11" t="s">
        <v>0</v>
      </c>
      <c r="G14" s="13" t="s">
        <v>80</v>
      </c>
      <c r="H14" s="23">
        <v>0.3333333333333333</v>
      </c>
      <c r="I14" s="23">
        <v>0.517361111111111</v>
      </c>
      <c r="J14" s="12">
        <v>3</v>
      </c>
      <c r="K14" s="14">
        <f t="shared" si="0"/>
        <v>3.2</v>
      </c>
      <c r="L14" s="14">
        <f t="shared" si="1"/>
        <v>6.4</v>
      </c>
      <c r="M14" s="46"/>
      <c r="N14" s="46"/>
      <c r="O14" s="46">
        <v>3.2</v>
      </c>
      <c r="P14" s="46"/>
      <c r="Q14" s="46"/>
      <c r="R14" s="46"/>
      <c r="S14" s="12">
        <v>2</v>
      </c>
      <c r="T14" s="15"/>
      <c r="U14" s="38">
        <f t="shared" si="2"/>
        <v>20.75</v>
      </c>
      <c r="V14" s="25">
        <f t="shared" si="3"/>
        <v>2.7</v>
      </c>
      <c r="W14" s="25">
        <f t="shared" si="4"/>
        <v>23.45</v>
      </c>
      <c r="X14" s="26">
        <v>55</v>
      </c>
      <c r="Y14" s="27">
        <f t="shared" si="5"/>
        <v>1289.75</v>
      </c>
      <c r="Z14" s="27" t="s">
        <v>39</v>
      </c>
      <c r="AA14" s="27" t="s">
        <v>14</v>
      </c>
      <c r="AB14" s="27"/>
      <c r="AC14" s="27">
        <f t="shared" si="6"/>
        <v>1289.75</v>
      </c>
      <c r="AD14" s="28" t="s">
        <v>102</v>
      </c>
    </row>
    <row r="15" spans="1:30" s="29" customFormat="1" ht="16.5">
      <c r="A15" s="22">
        <v>4</v>
      </c>
      <c r="B15" s="17" t="s">
        <v>69</v>
      </c>
      <c r="C15" s="11" t="s">
        <v>41</v>
      </c>
      <c r="D15" s="12" t="s">
        <v>30</v>
      </c>
      <c r="E15" s="11" t="s">
        <v>55</v>
      </c>
      <c r="F15" s="11" t="s">
        <v>0</v>
      </c>
      <c r="G15" s="13" t="s">
        <v>65</v>
      </c>
      <c r="H15" s="23">
        <v>0.34375</v>
      </c>
      <c r="I15" s="23">
        <v>0.5833333333333334</v>
      </c>
      <c r="J15" s="33">
        <v>3</v>
      </c>
      <c r="K15" s="14">
        <f t="shared" si="0"/>
        <v>3</v>
      </c>
      <c r="L15" s="14">
        <f t="shared" si="1"/>
        <v>6</v>
      </c>
      <c r="M15" s="46"/>
      <c r="N15" s="46"/>
      <c r="O15" s="46">
        <v>3</v>
      </c>
      <c r="P15" s="46"/>
      <c r="Q15" s="46"/>
      <c r="R15" s="46"/>
      <c r="S15" s="12">
        <v>2</v>
      </c>
      <c r="T15" s="15"/>
      <c r="U15" s="38">
        <f t="shared" si="2"/>
        <v>20.37</v>
      </c>
      <c r="V15" s="25">
        <f t="shared" si="3"/>
        <v>2.65</v>
      </c>
      <c r="W15" s="25">
        <f t="shared" si="4"/>
        <v>23.02</v>
      </c>
      <c r="X15" s="26">
        <v>55</v>
      </c>
      <c r="Y15" s="27">
        <f t="shared" si="5"/>
        <v>1266.1</v>
      </c>
      <c r="Z15" s="27" t="s">
        <v>39</v>
      </c>
      <c r="AA15" s="27" t="s">
        <v>14</v>
      </c>
      <c r="AB15" s="27"/>
      <c r="AC15" s="27">
        <f t="shared" si="6"/>
        <v>1266.1</v>
      </c>
      <c r="AD15" s="28" t="s">
        <v>56</v>
      </c>
    </row>
    <row r="16" spans="1:30" ht="16.5">
      <c r="A16" s="22">
        <v>5</v>
      </c>
      <c r="B16" s="41" t="s">
        <v>83</v>
      </c>
      <c r="C16" s="11" t="s">
        <v>41</v>
      </c>
      <c r="D16" s="17" t="s">
        <v>30</v>
      </c>
      <c r="E16" s="28" t="s">
        <v>55</v>
      </c>
      <c r="F16" s="11" t="s">
        <v>0</v>
      </c>
      <c r="G16" s="42" t="s">
        <v>87</v>
      </c>
      <c r="H16" s="43">
        <v>0.34375</v>
      </c>
      <c r="I16" s="43">
        <v>0.5833333333333334</v>
      </c>
      <c r="J16" s="28">
        <v>2</v>
      </c>
      <c r="K16" s="14">
        <f t="shared" si="0"/>
        <v>5</v>
      </c>
      <c r="L16" s="14">
        <f t="shared" si="1"/>
        <v>10</v>
      </c>
      <c r="M16" s="46"/>
      <c r="N16" s="46"/>
      <c r="O16" s="46"/>
      <c r="P16" s="46">
        <v>5</v>
      </c>
      <c r="Q16" s="46"/>
      <c r="R16" s="46"/>
      <c r="S16" s="28">
        <v>2</v>
      </c>
      <c r="T16" s="40"/>
      <c r="U16" s="38">
        <f t="shared" si="2"/>
        <v>25.2</v>
      </c>
      <c r="V16" s="25">
        <f t="shared" si="3"/>
        <v>3.28</v>
      </c>
      <c r="W16" s="25">
        <f t="shared" si="4"/>
        <v>28.48</v>
      </c>
      <c r="X16" s="26">
        <v>55</v>
      </c>
      <c r="Y16" s="27">
        <f t="shared" si="5"/>
        <v>1566.4</v>
      </c>
      <c r="Z16" s="27" t="s">
        <v>39</v>
      </c>
      <c r="AA16" s="27" t="s">
        <v>14</v>
      </c>
      <c r="AB16" s="40"/>
      <c r="AC16" s="27">
        <f t="shared" si="6"/>
        <v>1566.4</v>
      </c>
      <c r="AD16" s="44"/>
    </row>
    <row r="17" spans="1:30" s="29" customFormat="1" ht="17.25">
      <c r="A17" s="22">
        <v>6</v>
      </c>
      <c r="B17" s="17" t="s">
        <v>88</v>
      </c>
      <c r="C17" s="11" t="s">
        <v>41</v>
      </c>
      <c r="D17" s="17" t="s">
        <v>89</v>
      </c>
      <c r="E17" s="28" t="s">
        <v>90</v>
      </c>
      <c r="F17" s="11" t="s">
        <v>0</v>
      </c>
      <c r="G17" s="30" t="s">
        <v>91</v>
      </c>
      <c r="H17" s="31"/>
      <c r="I17" s="31">
        <v>0.576388888888889</v>
      </c>
      <c r="J17" s="28">
        <v>2</v>
      </c>
      <c r="K17" s="14">
        <f t="shared" si="0"/>
        <v>7.5</v>
      </c>
      <c r="L17" s="14">
        <f t="shared" si="1"/>
        <v>7.5</v>
      </c>
      <c r="M17" s="46"/>
      <c r="N17" s="46"/>
      <c r="O17" s="46">
        <v>7.5</v>
      </c>
      <c r="P17" s="46"/>
      <c r="Q17" s="46"/>
      <c r="R17" s="46"/>
      <c r="S17" s="28">
        <v>1</v>
      </c>
      <c r="T17" s="32"/>
      <c r="U17" s="38">
        <f t="shared" si="2"/>
        <v>14.44</v>
      </c>
      <c r="V17" s="25">
        <f t="shared" si="3"/>
        <v>1.88</v>
      </c>
      <c r="W17" s="25">
        <f t="shared" si="4"/>
        <v>16.32</v>
      </c>
      <c r="X17" s="26">
        <v>55</v>
      </c>
      <c r="Y17" s="27">
        <f t="shared" si="5"/>
        <v>897.6</v>
      </c>
      <c r="Z17" s="27" t="s">
        <v>39</v>
      </c>
      <c r="AA17" s="27" t="s">
        <v>14</v>
      </c>
      <c r="AB17" s="32"/>
      <c r="AC17" s="27">
        <f t="shared" si="6"/>
        <v>897.6</v>
      </c>
      <c r="AD17" s="45"/>
    </row>
    <row r="18" spans="1:30" ht="17.25">
      <c r="A18" s="22">
        <v>7</v>
      </c>
      <c r="B18" s="41" t="s">
        <v>95</v>
      </c>
      <c r="C18" s="11" t="s">
        <v>42</v>
      </c>
      <c r="D18" s="17" t="s">
        <v>28</v>
      </c>
      <c r="E18" s="28" t="s">
        <v>96</v>
      </c>
      <c r="F18" s="11" t="s">
        <v>0</v>
      </c>
      <c r="G18" s="42" t="s">
        <v>97</v>
      </c>
      <c r="H18" s="43"/>
      <c r="I18" s="43">
        <v>0.5833333333333334</v>
      </c>
      <c r="J18" s="28">
        <v>1</v>
      </c>
      <c r="K18" s="14">
        <f t="shared" si="0"/>
        <v>1.4</v>
      </c>
      <c r="L18" s="14">
        <f t="shared" si="1"/>
        <v>1.4</v>
      </c>
      <c r="M18" s="46"/>
      <c r="N18" s="46"/>
      <c r="O18" s="46"/>
      <c r="P18" s="46">
        <v>1.4</v>
      </c>
      <c r="Q18" s="46"/>
      <c r="R18" s="46"/>
      <c r="S18" s="28">
        <v>1</v>
      </c>
      <c r="T18" s="40"/>
      <c r="U18" s="38">
        <f t="shared" si="2"/>
        <v>8.82</v>
      </c>
      <c r="V18" s="25">
        <f t="shared" si="3"/>
        <v>1.15</v>
      </c>
      <c r="W18" s="25">
        <f t="shared" si="4"/>
        <v>9.97</v>
      </c>
      <c r="X18" s="26">
        <v>55</v>
      </c>
      <c r="Y18" s="27">
        <f t="shared" si="5"/>
        <v>548.35</v>
      </c>
      <c r="Z18" s="27" t="s">
        <v>39</v>
      </c>
      <c r="AA18" s="27" t="s">
        <v>14</v>
      </c>
      <c r="AB18" s="32"/>
      <c r="AC18" s="27">
        <f t="shared" si="6"/>
        <v>548.35</v>
      </c>
      <c r="AD18" s="44"/>
    </row>
    <row r="19" spans="1:30" ht="17.25">
      <c r="A19" s="22">
        <v>8</v>
      </c>
      <c r="B19" s="41" t="s">
        <v>98</v>
      </c>
      <c r="C19" s="11" t="s">
        <v>42</v>
      </c>
      <c r="D19" s="17" t="s">
        <v>28</v>
      </c>
      <c r="E19" s="28" t="s">
        <v>96</v>
      </c>
      <c r="F19" s="11" t="s">
        <v>0</v>
      </c>
      <c r="G19" s="42" t="s">
        <v>97</v>
      </c>
      <c r="H19" s="43"/>
      <c r="I19" s="43">
        <v>0.6458333333333334</v>
      </c>
      <c r="J19" s="28">
        <v>1</v>
      </c>
      <c r="K19" s="14">
        <f t="shared" si="0"/>
        <v>1.5</v>
      </c>
      <c r="L19" s="14">
        <f t="shared" si="1"/>
        <v>1.5</v>
      </c>
      <c r="M19" s="46"/>
      <c r="N19" s="46"/>
      <c r="O19" s="46"/>
      <c r="P19" s="46">
        <v>1.5</v>
      </c>
      <c r="Q19" s="46"/>
      <c r="R19" s="46"/>
      <c r="S19" s="28">
        <v>1</v>
      </c>
      <c r="T19" s="40"/>
      <c r="U19" s="38">
        <f t="shared" si="2"/>
        <v>8.93</v>
      </c>
      <c r="V19" s="25">
        <f t="shared" si="3"/>
        <v>1.16</v>
      </c>
      <c r="W19" s="25">
        <f t="shared" si="4"/>
        <v>10.09</v>
      </c>
      <c r="X19" s="26">
        <v>55</v>
      </c>
      <c r="Y19" s="27">
        <f t="shared" si="5"/>
        <v>554.95</v>
      </c>
      <c r="Z19" s="27" t="s">
        <v>39</v>
      </c>
      <c r="AA19" s="27" t="s">
        <v>14</v>
      </c>
      <c r="AB19" s="32"/>
      <c r="AC19" s="27">
        <f t="shared" si="6"/>
        <v>554.95</v>
      </c>
      <c r="AD19" s="44"/>
    </row>
    <row r="20" spans="1:30" s="29" customFormat="1" ht="17.25">
      <c r="A20" s="22">
        <v>9</v>
      </c>
      <c r="B20" s="41" t="s">
        <v>99</v>
      </c>
      <c r="C20" s="11" t="s">
        <v>42</v>
      </c>
      <c r="D20" s="17" t="s">
        <v>28</v>
      </c>
      <c r="E20" s="28" t="s">
        <v>96</v>
      </c>
      <c r="F20" s="11" t="s">
        <v>0</v>
      </c>
      <c r="G20" s="42" t="s">
        <v>100</v>
      </c>
      <c r="H20" s="31"/>
      <c r="I20" s="31">
        <v>0.5833333333333334</v>
      </c>
      <c r="J20" s="28">
        <v>2</v>
      </c>
      <c r="K20" s="14">
        <f t="shared" si="0"/>
        <v>1.9</v>
      </c>
      <c r="L20" s="14">
        <f t="shared" si="1"/>
        <v>1.9</v>
      </c>
      <c r="M20" s="46"/>
      <c r="N20" s="46"/>
      <c r="O20" s="46"/>
      <c r="P20" s="46">
        <v>1.9</v>
      </c>
      <c r="Q20" s="46"/>
      <c r="R20" s="46"/>
      <c r="S20" s="28">
        <v>1</v>
      </c>
      <c r="T20" s="32"/>
      <c r="U20" s="38">
        <f t="shared" si="2"/>
        <v>9.35</v>
      </c>
      <c r="V20" s="25">
        <f t="shared" si="3"/>
        <v>1.22</v>
      </c>
      <c r="W20" s="25">
        <f t="shared" si="4"/>
        <v>10.57</v>
      </c>
      <c r="X20" s="26">
        <v>55</v>
      </c>
      <c r="Y20" s="27">
        <f t="shared" si="5"/>
        <v>581.35</v>
      </c>
      <c r="Z20" s="27" t="s">
        <v>39</v>
      </c>
      <c r="AA20" s="27" t="s">
        <v>14</v>
      </c>
      <c r="AB20" s="32"/>
      <c r="AC20" s="27">
        <f t="shared" si="6"/>
        <v>581.35</v>
      </c>
      <c r="AD20" s="45"/>
    </row>
    <row r="21" spans="1:30" s="29" customFormat="1" ht="16.5">
      <c r="A21" s="22">
        <v>10</v>
      </c>
      <c r="B21" s="17" t="s">
        <v>70</v>
      </c>
      <c r="C21" s="11" t="s">
        <v>42</v>
      </c>
      <c r="D21" s="12" t="s">
        <v>28</v>
      </c>
      <c r="E21" s="16" t="s">
        <v>1</v>
      </c>
      <c r="F21" s="11" t="s">
        <v>0</v>
      </c>
      <c r="G21" s="13" t="s">
        <v>59</v>
      </c>
      <c r="H21" s="23">
        <v>0.3333333333333333</v>
      </c>
      <c r="I21" s="23">
        <v>0.517361111111111</v>
      </c>
      <c r="J21" s="16">
        <v>3</v>
      </c>
      <c r="K21" s="14">
        <f t="shared" si="0"/>
        <v>3</v>
      </c>
      <c r="L21" s="14">
        <f t="shared" si="1"/>
        <v>6</v>
      </c>
      <c r="M21" s="46"/>
      <c r="N21" s="46"/>
      <c r="O21" s="46">
        <v>3</v>
      </c>
      <c r="P21" s="46"/>
      <c r="Q21" s="46"/>
      <c r="R21" s="46"/>
      <c r="S21" s="12">
        <v>2</v>
      </c>
      <c r="T21" s="15"/>
      <c r="U21" s="38">
        <f t="shared" si="2"/>
        <v>20.37</v>
      </c>
      <c r="V21" s="25">
        <f t="shared" si="3"/>
        <v>2.65</v>
      </c>
      <c r="W21" s="25">
        <f t="shared" si="4"/>
        <v>23.02</v>
      </c>
      <c r="X21" s="26">
        <v>55</v>
      </c>
      <c r="Y21" s="27">
        <f t="shared" si="5"/>
        <v>1266.1</v>
      </c>
      <c r="Z21" s="27" t="s">
        <v>39</v>
      </c>
      <c r="AA21" s="27" t="s">
        <v>14</v>
      </c>
      <c r="AB21" s="27"/>
      <c r="AC21" s="27">
        <f t="shared" si="6"/>
        <v>1266.1</v>
      </c>
      <c r="AD21" s="28"/>
    </row>
    <row r="22" spans="1:30" s="29" customFormat="1" ht="19.5" customHeight="1">
      <c r="A22" s="22">
        <v>11</v>
      </c>
      <c r="B22" s="11" t="s">
        <v>82</v>
      </c>
      <c r="C22" s="11" t="s">
        <v>42</v>
      </c>
      <c r="D22" s="12" t="s">
        <v>28</v>
      </c>
      <c r="E22" s="12" t="s">
        <v>1</v>
      </c>
      <c r="F22" s="11" t="s">
        <v>0</v>
      </c>
      <c r="G22" s="13" t="s">
        <v>81</v>
      </c>
      <c r="H22" s="23">
        <v>0.3333333333333333</v>
      </c>
      <c r="I22" s="23">
        <v>0.5520833333333334</v>
      </c>
      <c r="J22" s="12">
        <v>4</v>
      </c>
      <c r="K22" s="14">
        <f t="shared" si="0"/>
        <v>6.9</v>
      </c>
      <c r="L22" s="14">
        <f t="shared" si="1"/>
        <v>13.8</v>
      </c>
      <c r="M22" s="46"/>
      <c r="N22" s="46"/>
      <c r="O22" s="46">
        <v>6.9</v>
      </c>
      <c r="P22" s="46"/>
      <c r="Q22" s="46"/>
      <c r="R22" s="46"/>
      <c r="S22" s="12">
        <v>2</v>
      </c>
      <c r="T22" s="15"/>
      <c r="U22" s="38">
        <f t="shared" si="2"/>
        <v>27.74</v>
      </c>
      <c r="V22" s="25">
        <f t="shared" si="3"/>
        <v>3.61</v>
      </c>
      <c r="W22" s="25">
        <f t="shared" si="4"/>
        <v>31.349999999999998</v>
      </c>
      <c r="X22" s="26">
        <v>55</v>
      </c>
      <c r="Y22" s="27">
        <f t="shared" si="5"/>
        <v>1724.25</v>
      </c>
      <c r="Z22" s="27" t="s">
        <v>39</v>
      </c>
      <c r="AA22" s="27" t="s">
        <v>14</v>
      </c>
      <c r="AB22" s="27"/>
      <c r="AC22" s="27">
        <f t="shared" si="6"/>
        <v>1724.25</v>
      </c>
      <c r="AD22" s="28" t="s">
        <v>101</v>
      </c>
    </row>
    <row r="23" spans="1:30" s="29" customFormat="1" ht="16.5">
      <c r="A23" s="22">
        <v>12</v>
      </c>
      <c r="B23" s="17" t="s">
        <v>71</v>
      </c>
      <c r="C23" s="11" t="s">
        <v>42</v>
      </c>
      <c r="D23" s="12" t="s">
        <v>28</v>
      </c>
      <c r="E23" s="16" t="s">
        <v>61</v>
      </c>
      <c r="F23" s="11" t="s">
        <v>0</v>
      </c>
      <c r="G23" s="18" t="s">
        <v>62</v>
      </c>
      <c r="H23" s="16"/>
      <c r="I23" s="34">
        <v>0.6666666666666666</v>
      </c>
      <c r="J23" s="16">
        <v>2</v>
      </c>
      <c r="K23" s="14">
        <f t="shared" si="0"/>
        <v>7</v>
      </c>
      <c r="L23" s="14"/>
      <c r="M23" s="46"/>
      <c r="N23" s="46"/>
      <c r="O23" s="46">
        <v>7</v>
      </c>
      <c r="P23" s="46"/>
      <c r="Q23" s="46"/>
      <c r="R23" s="46"/>
      <c r="S23" s="12">
        <v>1</v>
      </c>
      <c r="T23" s="15"/>
      <c r="U23" s="38">
        <f t="shared" si="2"/>
        <v>13.97</v>
      </c>
      <c r="V23" s="25">
        <f t="shared" si="3"/>
        <v>1.82</v>
      </c>
      <c r="W23" s="25">
        <f t="shared" si="4"/>
        <v>15.790000000000001</v>
      </c>
      <c r="X23" s="26">
        <v>55</v>
      </c>
      <c r="Y23" s="27">
        <f t="shared" si="5"/>
        <v>868.45</v>
      </c>
      <c r="Z23" s="27" t="s">
        <v>39</v>
      </c>
      <c r="AA23" s="27" t="s">
        <v>14</v>
      </c>
      <c r="AB23" s="27"/>
      <c r="AC23" s="27">
        <f t="shared" si="6"/>
        <v>868.45</v>
      </c>
      <c r="AD23" s="28"/>
    </row>
    <row r="24" spans="1:30" s="29" customFormat="1" ht="16.5">
      <c r="A24" s="22">
        <v>13</v>
      </c>
      <c r="B24" s="17" t="s">
        <v>72</v>
      </c>
      <c r="C24" s="11" t="s">
        <v>42</v>
      </c>
      <c r="D24" s="12" t="s">
        <v>2</v>
      </c>
      <c r="E24" s="12" t="s">
        <v>3</v>
      </c>
      <c r="F24" s="11" t="s">
        <v>0</v>
      </c>
      <c r="G24" s="13" t="s">
        <v>60</v>
      </c>
      <c r="H24" s="23">
        <v>0.34375</v>
      </c>
      <c r="I24" s="23">
        <v>0.46875</v>
      </c>
      <c r="J24" s="12">
        <v>1</v>
      </c>
      <c r="K24" s="14">
        <f t="shared" si="0"/>
        <v>16</v>
      </c>
      <c r="L24" s="14">
        <f>K24*S24</f>
        <v>32</v>
      </c>
      <c r="M24" s="46"/>
      <c r="N24" s="46"/>
      <c r="O24" s="46">
        <v>16</v>
      </c>
      <c r="P24" s="46"/>
      <c r="Q24" s="46"/>
      <c r="R24" s="46"/>
      <c r="S24" s="12">
        <v>2</v>
      </c>
      <c r="T24" s="15"/>
      <c r="U24" s="38">
        <f t="shared" si="2"/>
        <v>44.94</v>
      </c>
      <c r="V24" s="25">
        <f t="shared" si="3"/>
        <v>5.84</v>
      </c>
      <c r="W24" s="25">
        <f t="shared" si="4"/>
        <v>50.78</v>
      </c>
      <c r="X24" s="26">
        <v>55</v>
      </c>
      <c r="Y24" s="27">
        <f t="shared" si="5"/>
        <v>2792.9</v>
      </c>
      <c r="Z24" s="27" t="s">
        <v>39</v>
      </c>
      <c r="AA24" s="27" t="s">
        <v>14</v>
      </c>
      <c r="AB24" s="27"/>
      <c r="AC24" s="27">
        <f t="shared" si="6"/>
        <v>2792.9</v>
      </c>
      <c r="AD24" s="28"/>
    </row>
    <row r="25" spans="1:30" s="29" customFormat="1" ht="16.5">
      <c r="A25" s="22">
        <v>14</v>
      </c>
      <c r="B25" s="17" t="s">
        <v>73</v>
      </c>
      <c r="C25" s="11" t="s">
        <v>41</v>
      </c>
      <c r="D25" s="12" t="s">
        <v>30</v>
      </c>
      <c r="E25" s="11" t="s">
        <v>5</v>
      </c>
      <c r="F25" s="11" t="s">
        <v>0</v>
      </c>
      <c r="G25" s="13" t="s">
        <v>63</v>
      </c>
      <c r="H25" s="23">
        <v>0.34375</v>
      </c>
      <c r="I25" s="23">
        <v>0.5833333333333334</v>
      </c>
      <c r="J25" s="12">
        <v>2</v>
      </c>
      <c r="K25" s="14">
        <f t="shared" si="0"/>
        <v>3.4</v>
      </c>
      <c r="L25" s="14">
        <f>K25*S25</f>
        <v>6.8</v>
      </c>
      <c r="M25" s="46"/>
      <c r="N25" s="46"/>
      <c r="O25" s="46">
        <v>3.4</v>
      </c>
      <c r="P25" s="46"/>
      <c r="Q25" s="46"/>
      <c r="R25" s="46"/>
      <c r="S25" s="12">
        <v>2</v>
      </c>
      <c r="T25" s="15"/>
      <c r="U25" s="38">
        <f t="shared" si="2"/>
        <v>21.13</v>
      </c>
      <c r="V25" s="25">
        <f t="shared" si="3"/>
        <v>2.75</v>
      </c>
      <c r="W25" s="25">
        <f t="shared" si="4"/>
        <v>23.88</v>
      </c>
      <c r="X25" s="26">
        <v>55</v>
      </c>
      <c r="Y25" s="27">
        <f t="shared" si="5"/>
        <v>1313.4</v>
      </c>
      <c r="Z25" s="27" t="s">
        <v>39</v>
      </c>
      <c r="AA25" s="27" t="s">
        <v>14</v>
      </c>
      <c r="AB25" s="27"/>
      <c r="AC25" s="27">
        <f t="shared" si="6"/>
        <v>1313.4</v>
      </c>
      <c r="AD25" s="28" t="s">
        <v>67</v>
      </c>
    </row>
    <row r="26" spans="1:30" s="29" customFormat="1" ht="16.5">
      <c r="A26" s="22">
        <v>15</v>
      </c>
      <c r="B26" s="17" t="s">
        <v>74</v>
      </c>
      <c r="C26" s="11" t="s">
        <v>42</v>
      </c>
      <c r="D26" s="17" t="s">
        <v>52</v>
      </c>
      <c r="E26" s="28" t="s">
        <v>54</v>
      </c>
      <c r="F26" s="11" t="s">
        <v>0</v>
      </c>
      <c r="G26" s="30" t="s">
        <v>64</v>
      </c>
      <c r="H26" s="31">
        <v>0.34375</v>
      </c>
      <c r="I26" s="31">
        <v>0.5104166666666666</v>
      </c>
      <c r="J26" s="28">
        <v>3</v>
      </c>
      <c r="K26" s="14">
        <f t="shared" si="0"/>
        <v>2.6</v>
      </c>
      <c r="L26" s="14">
        <f>K26*S26</f>
        <v>5.2</v>
      </c>
      <c r="M26" s="46"/>
      <c r="N26" s="46"/>
      <c r="O26" s="46">
        <v>1.3</v>
      </c>
      <c r="P26" s="46"/>
      <c r="Q26" s="46">
        <v>1.3</v>
      </c>
      <c r="R26" s="46"/>
      <c r="S26" s="28">
        <v>2</v>
      </c>
      <c r="T26" s="32"/>
      <c r="U26" s="38">
        <f t="shared" si="2"/>
        <v>20.16</v>
      </c>
      <c r="V26" s="25">
        <f t="shared" si="3"/>
        <v>2.62</v>
      </c>
      <c r="W26" s="25">
        <f t="shared" si="4"/>
        <v>22.78</v>
      </c>
      <c r="X26" s="26">
        <v>55</v>
      </c>
      <c r="Y26" s="27">
        <f t="shared" si="5"/>
        <v>1252.9</v>
      </c>
      <c r="Z26" s="27" t="s">
        <v>39</v>
      </c>
      <c r="AA26" s="27" t="s">
        <v>14</v>
      </c>
      <c r="AB26" s="27"/>
      <c r="AC26" s="27">
        <f t="shared" si="6"/>
        <v>1252.9</v>
      </c>
      <c r="AD26" s="28"/>
    </row>
    <row r="27" spans="1:30" ht="16.5">
      <c r="A27" s="22">
        <v>16</v>
      </c>
      <c r="B27" s="41" t="s">
        <v>86</v>
      </c>
      <c r="C27" s="11" t="s">
        <v>42</v>
      </c>
      <c r="D27" s="17" t="s">
        <v>52</v>
      </c>
      <c r="E27" s="28" t="s">
        <v>84</v>
      </c>
      <c r="F27" s="11" t="s">
        <v>0</v>
      </c>
      <c r="G27" s="42" t="s">
        <v>85</v>
      </c>
      <c r="H27" s="43">
        <v>0.3333333333333333</v>
      </c>
      <c r="I27" s="43">
        <v>0.5104166666666666</v>
      </c>
      <c r="J27" s="28">
        <v>1</v>
      </c>
      <c r="K27" s="14">
        <f t="shared" si="0"/>
        <v>5.5</v>
      </c>
      <c r="L27" s="14">
        <f>K27*S27</f>
        <v>11</v>
      </c>
      <c r="M27" s="46"/>
      <c r="N27" s="46"/>
      <c r="O27" s="46">
        <v>5.5</v>
      </c>
      <c r="P27" s="46"/>
      <c r="Q27" s="46"/>
      <c r="R27" s="46"/>
      <c r="S27" s="28">
        <v>2</v>
      </c>
      <c r="T27" s="40"/>
      <c r="U27" s="38">
        <f t="shared" si="2"/>
        <v>25.1</v>
      </c>
      <c r="V27" s="25">
        <f t="shared" si="3"/>
        <v>3.26</v>
      </c>
      <c r="W27" s="25">
        <f t="shared" si="4"/>
        <v>28.36</v>
      </c>
      <c r="X27" s="26">
        <v>55</v>
      </c>
      <c r="Y27" s="27">
        <f t="shared" si="5"/>
        <v>1559.8</v>
      </c>
      <c r="Z27" s="27" t="s">
        <v>39</v>
      </c>
      <c r="AA27" s="27" t="s">
        <v>14</v>
      </c>
      <c r="AB27" s="40"/>
      <c r="AC27" s="27">
        <f t="shared" si="6"/>
        <v>1559.8</v>
      </c>
      <c r="AD27" s="44"/>
    </row>
    <row r="28" spans="1:30" s="29" customFormat="1" ht="24.75">
      <c r="A28" s="22">
        <v>17</v>
      </c>
      <c r="B28" s="17" t="s">
        <v>92</v>
      </c>
      <c r="C28" s="11" t="s">
        <v>42</v>
      </c>
      <c r="D28" s="17" t="s">
        <v>52</v>
      </c>
      <c r="E28" s="28" t="s">
        <v>93</v>
      </c>
      <c r="F28" s="11" t="s">
        <v>0</v>
      </c>
      <c r="G28" s="30" t="s">
        <v>94</v>
      </c>
      <c r="H28" s="31">
        <v>0.3333333333333333</v>
      </c>
      <c r="I28" s="31">
        <v>0.5208333333333334</v>
      </c>
      <c r="J28" s="28">
        <v>3</v>
      </c>
      <c r="K28" s="14">
        <f t="shared" si="0"/>
        <v>17.2</v>
      </c>
      <c r="L28" s="14">
        <f>K28*S28</f>
        <v>34.4</v>
      </c>
      <c r="M28" s="46"/>
      <c r="N28" s="46"/>
      <c r="O28" s="46">
        <v>17.2</v>
      </c>
      <c r="P28" s="46"/>
      <c r="Q28" s="46"/>
      <c r="R28" s="46"/>
      <c r="S28" s="28">
        <v>2</v>
      </c>
      <c r="T28" s="32"/>
      <c r="U28" s="38">
        <f t="shared" si="2"/>
        <v>47.21</v>
      </c>
      <c r="V28" s="25">
        <f t="shared" si="3"/>
        <v>6.14</v>
      </c>
      <c r="W28" s="25">
        <f t="shared" si="4"/>
        <v>53.35</v>
      </c>
      <c r="X28" s="26">
        <v>55</v>
      </c>
      <c r="Y28" s="27">
        <f t="shared" si="5"/>
        <v>2934.25</v>
      </c>
      <c r="Z28" s="27" t="s">
        <v>39</v>
      </c>
      <c r="AA28" s="27" t="s">
        <v>14</v>
      </c>
      <c r="AB28" s="32"/>
      <c r="AC28" s="27">
        <f t="shared" si="6"/>
        <v>2934.25</v>
      </c>
      <c r="AD28" s="28" t="s">
        <v>103</v>
      </c>
    </row>
    <row r="29" spans="1:30" s="36" customFormat="1" ht="22.5" customHeight="1">
      <c r="A29" s="82" t="s">
        <v>66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37"/>
      <c r="U29" s="37">
        <f>SUM(U12:U28)</f>
        <v>375.82000000000005</v>
      </c>
      <c r="V29" s="37">
        <f aca="true" t="shared" si="7" ref="V29:AC29">SUM(V12:V28)</f>
        <v>48.889999999999986</v>
      </c>
      <c r="W29" s="37">
        <f t="shared" si="7"/>
        <v>424.71000000000004</v>
      </c>
      <c r="X29" s="37"/>
      <c r="Y29" s="37">
        <f t="shared" si="7"/>
        <v>23359.050000000003</v>
      </c>
      <c r="Z29" s="37"/>
      <c r="AA29" s="37"/>
      <c r="AB29" s="37"/>
      <c r="AC29" s="37">
        <f t="shared" si="7"/>
        <v>23359.050000000003</v>
      </c>
      <c r="AD29" s="35"/>
    </row>
    <row r="32" spans="1:21" s="47" customFormat="1" ht="12.75" customHeight="1">
      <c r="A32" s="80" t="s">
        <v>104</v>
      </c>
      <c r="B32" s="80"/>
      <c r="C32" s="80"/>
      <c r="D32" s="80"/>
      <c r="U32" s="48"/>
    </row>
    <row r="33" spans="1:30" s="49" customFormat="1" ht="12" customHeight="1">
      <c r="A33" s="81" t="s">
        <v>105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AD33" s="50"/>
    </row>
    <row r="34" spans="1:21" ht="8.2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8.2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ht="8.2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12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</sheetData>
  <autoFilter ref="A11:AD15"/>
  <mergeCells count="43">
    <mergeCell ref="A32:D32"/>
    <mergeCell ref="A33:U37"/>
    <mergeCell ref="A29:S29"/>
    <mergeCell ref="A3:J3"/>
    <mergeCell ref="K9:K11"/>
    <mergeCell ref="E9:E11"/>
    <mergeCell ref="R3:Z3"/>
    <mergeCell ref="Z9:Z11"/>
    <mergeCell ref="W9:W11"/>
    <mergeCell ref="X9:X11"/>
    <mergeCell ref="A4:J4"/>
    <mergeCell ref="R2:Z2"/>
    <mergeCell ref="A5:J5"/>
    <mergeCell ref="D9:D11"/>
    <mergeCell ref="R4:Z4"/>
    <mergeCell ref="U9:U11"/>
    <mergeCell ref="V9:V11"/>
    <mergeCell ref="F9:F11"/>
    <mergeCell ref="C9:C11"/>
    <mergeCell ref="R1:Z1"/>
    <mergeCell ref="A1:J1"/>
    <mergeCell ref="A2:J2"/>
    <mergeCell ref="K1:N1"/>
    <mergeCell ref="M10:N10"/>
    <mergeCell ref="H9:H11"/>
    <mergeCell ref="J9:J11"/>
    <mergeCell ref="M9:R9"/>
    <mergeCell ref="O10:P10"/>
    <mergeCell ref="Y9:Y11"/>
    <mergeCell ref="AD9:AD11"/>
    <mergeCell ref="AA9:AA11"/>
    <mergeCell ref="S9:S11"/>
    <mergeCell ref="T9:T11"/>
    <mergeCell ref="A7:AD7"/>
    <mergeCell ref="A8:AD8"/>
    <mergeCell ref="I9:I11"/>
    <mergeCell ref="AB9:AB11"/>
    <mergeCell ref="AC9:AC11"/>
    <mergeCell ref="L9:L11"/>
    <mergeCell ref="A9:A11"/>
    <mergeCell ref="B9:B11"/>
    <mergeCell ref="Q10:R10"/>
    <mergeCell ref="G9:G11"/>
  </mergeCells>
  <printOptions/>
  <pageMargins left="0.31496062992125984" right="0.31496062992125984" top="0.6" bottom="0.5511811023622047" header="0.35433070866141736" footer="0.5118110236220472"/>
  <pageSetup orientation="landscape" paperSize="9" scale="65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2014-11-21T10:15:48Z</cp:lastPrinted>
  <dcterms:created xsi:type="dcterms:W3CDTF">2013-10-03T04:51:20Z</dcterms:created>
  <dcterms:modified xsi:type="dcterms:W3CDTF">2014-11-24T11:39:13Z</dcterms:modified>
  <cp:category/>
  <cp:version/>
  <cp:contentType/>
  <cp:contentStatus/>
</cp:coreProperties>
</file>