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3η'!$A$1:$AC$13</definedName>
  </definedNames>
  <calcPr fullCalcOnLoad="1"/>
</workbook>
</file>

<file path=xl/sharedStrings.xml><?xml version="1.0" encoding="utf-8"?>
<sst xmlns="http://schemas.openxmlformats.org/spreadsheetml/2006/main" count="115" uniqueCount="78">
  <si>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</si>
  <si>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</si>
  <si>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</si>
  <si>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</si>
  <si>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</si>
  <si>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</si>
  <si>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ΠΑΤΡΕΩΝ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</si>
  <si>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</si>
  <si>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</si>
  <si>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</si>
  <si>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</si>
  <si>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</si>
  <si>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</si>
  <si>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</si>
  <si>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</si>
  <si>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</si>
  <si>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</si>
  <si>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</si>
  <si>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</si>
  <si>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</si>
  <si>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</si>
  <si>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</si>
  <si>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</si>
  <si>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</si>
  <si>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</si>
  <si>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</si>
  <si>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</si>
  <si>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</si>
  <si>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</si>
  <si>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</si>
  <si>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</si>
  <si>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</si>
  <si>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</si>
  <si>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</si>
  <si>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</si>
  <si>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</si>
  <si>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</si>
  <si>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ΤΥΠΟΣ  ΣΧΟΛΕΙΟΥ  (ΔΗΜΟΤΙΚΟ - ΓΥΜΝΑΣΙΟ - ΛΥΚΕΙΟ - ΕΙΔΙΚΟ ΣΧΟΛΕΙΟ)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</si>
  <si>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ΠΑΤΡΕΩΝ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</si>
  <si>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ΣΥΝΟΛΙΚΟ ΚΟΣΤΟΣ ΔΡΟΜΟΛΟΓΙΩΝ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</si>
  <si>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</si>
  <si>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</si>
  <si>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8</t>
  </si>
  <si>
    <t>ΩΡΑ ΠΡΟΣΕΛΕΥΣΗΣ ΜΑΘΗΤΩΝ</t>
  </si>
  <si>
    <t>ΩΡΑ ΑΠΟΧΩΡΗΣΗΣ ΜΑΘΗΤΩΝ</t>
  </si>
  <si>
    <t>ΣΥΝΟΛΑ</t>
  </si>
  <si>
    <t>Α΄ΘΜΙΑ</t>
  </si>
  <si>
    <t>ΔΗΜΟΤΙΚΟ</t>
  </si>
  <si>
    <t>ΣΥΝΟΛΟ ΠΡΑΓΜΑΤΟΠΟΙΗΘ. ΔΡΟΜΟΛΟΓΙΩΝ                                          από 23/10/2014 έως και 28/02/2015</t>
  </si>
  <si>
    <t xml:space="preserve">44ο ΔΗΜΟΤΙΚΟ ΣΧΟΛΕΙΟ ΠΑΤΡΑΣ </t>
  </si>
  <si>
    <t>ΛΟΧΑΓΟΥ ΣΩΤΗΡΟΠΟΥΛΟΥ 14 - ΣΧΟΛΕΙΟ</t>
  </si>
  <si>
    <t>ΝΗΠΙΑΓΩΓΕΙΟ</t>
  </si>
  <si>
    <t>ΓΥΜΝΑΣΙΟ</t>
  </si>
  <si>
    <t>ΝΗΠΙΑΓΩΓΕΙΟ ΜΙΝΤΙΛΟΓΛΙΟΥ</t>
  </si>
  <si>
    <t>ΑΝΔΡΟΥΤΣΟΥ 14</t>
  </si>
  <si>
    <t>ΑΜΥΓΔΑΛΕΩΝ 12</t>
  </si>
  <si>
    <t>9ο ΕΣΠΕΡΙΝΟ ΕΠΑΓΓΕΛΜΑΤΙΚΟ ΛΥΚΕΙΟ ΠΑΤΡΑΣ</t>
  </si>
  <si>
    <t>ΠΗΓΗ - ΜΟΙΡΑ ΠΑΤΡΩΝ</t>
  </si>
  <si>
    <t>2ο ΓΥΜΝΑΣΙΟ ΠΑΤΡΑΣ</t>
  </si>
  <si>
    <t>ΜΑΙΖΩΝΟΣ 367</t>
  </si>
  <si>
    <t>ΠΝ-457</t>
  </si>
  <si>
    <t>ΠΝ-462</t>
  </si>
  <si>
    <t>ΠΝ-463</t>
  </si>
  <si>
    <t>ΠΝ-465</t>
  </si>
  <si>
    <t>ΠΝ-476</t>
  </si>
  <si>
    <t>ΠΝ-485</t>
  </si>
  <si>
    <t>ΓΕΝΙΚΟ ΕΚΚΛΗΣΙΑΣΤΙΚΟ ΛΥΚΕΙΟ</t>
  </si>
  <si>
    <t>ΠΝ-487</t>
  </si>
  <si>
    <t>72o ΝΗΠΙΑΓΩΓΕΙΟ ΠΑΤΡΩΝ</t>
  </si>
  <si>
    <t>ΠΟΥΡΝΑΡΟΚΑΣΤΡΟ - ΕΛΕΚΙΣΤΡΑ - ΣΥΝΟΙΚΙΑ ΜΑΚΡΥΓΙΑΝΝΗ ΡΩΜΑΝΟΥ ΠΑΤΡΩΝ</t>
  </si>
  <si>
    <t>ΚΑΡΑΤΖΑ 16 - ΠΑΡΟΔΟΣ ΙΓΝΑΤΙΟΥ 14 ΛΥΚΟΧΩΡΟ - ΕΥΦΗΜΟΥ 29 - ΝΕΑΠΟΛΗΟΥΛΩΦ ΠΑΛΜΕ ΔΕΜΕΝΙΚΑ</t>
  </si>
  <si>
    <t>παραιτηση</t>
  </si>
  <si>
    <t>αδιαθετο</t>
  </si>
  <si>
    <t>αλλαγη χιλιομετρων από σχολείο</t>
  </si>
  <si>
    <t>ΠΝ-488</t>
  </si>
  <si>
    <t>ΞΕΝΟΦΑΝΟΥΣ 50 - ΣΧΟΛΕΙΟ</t>
  </si>
  <si>
    <t xml:space="preserve">ΝΈΟ </t>
  </si>
  <si>
    <t xml:space="preserve">ΠΑΡΑΤΗΡΗΣΕΙΣ 1) ΤΟ ΔΡΟΜΟΛΟΓΙΟ ΜΕ Α/Α 1 ΕΙΝΑΙ ΠΑΡΑΙΤΗΣΗ ΑΠΟ ΠΡΟΗΓΟΥΜΕΝΗ ΟΙΚΟΝΟΜΙΚΗ ΕΠΙΤΡΟΠΗ 2) ΤΑ ΔΡΟΜΟΛΟΓΙΟ ΜΕ Α/Α 2 ΕΙΝΑΙ ΝΕΟ 3) ΤΑ ΔΡΟΜΟΛΟΓΙΑ ΜΕ Α/Α 3 ΕΩΣ ΚΑΙ 6 ΕΙΝΑΙ ΠΑΡΑΙΤΗΣΕΙΣ ΑΠΟ ΠΡΟΗΓΟΥΜΕΝΗ ΟΙΚΟΝΟΜΙΚΗ ΕΠΙΤΡΟΠΗ 4) ΤΟ ΔΡΟΜΟΛΟΓΙΟ ΜΕ Α/Α 7 ΕΊΝΑΙ ΤΡΟΠΟΠΟΙΗΣΗ ΑΠΌ ΤΟ ΣΧΟΛΕΙΟ 5) ΤΟ ΔΡΟΜΟΛΟΓΙΟ ΜΕ Α/Α 8 ΕΙΝΑΙ ΑΔΙΑΘΕΤΟ ΑΠΟ ΠΡΟΗΓΟΥΜΕΝΗ ΟΙΚΟΝΟΜΙΚΗ ΕΠΙΤΡΟΠΗ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</si>
</sst>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71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NumberFormat="1" applyFont="1" applyFill="1" applyBorder="1" applyAlignment="1">
      <alignment horizontal="center" vertical="center" wrapText="1"/>
      <protection/>
    </xf>
    <xf numFmtId="2" fontId="25" fillId="24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171" fontId="25" fillId="24" borderId="10" xfId="33" applyNumberFormat="1" applyFont="1" applyFill="1" applyBorder="1" applyAlignment="1">
      <alignment horizontal="center" vertical="center" wrapText="1"/>
      <protection/>
    </xf>
    <xf numFmtId="0" fontId="25" fillId="24" borderId="10" xfId="33" applyNumberFormat="1" applyFont="1" applyFill="1" applyBorder="1" applyAlignment="1">
      <alignment horizontal="center" vertical="center" wrapText="1"/>
      <protection/>
    </xf>
    <xf numFmtId="40" fontId="25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 wrapText="1"/>
    </xf>
    <xf numFmtId="0" fontId="25" fillId="24" borderId="10" xfId="33" applyFont="1" applyFill="1" applyBorder="1" applyAlignment="1">
      <alignment horizontal="center" vertical="center" wrapText="1"/>
      <protection/>
    </xf>
    <xf numFmtId="0" fontId="21" fillId="24" borderId="10" xfId="33" applyNumberFormat="1" applyFont="1" applyFill="1" applyBorder="1" applyAlignment="1">
      <alignment horizontal="left" vertical="center" wrapText="1"/>
      <protection/>
    </xf>
    <xf numFmtId="20" fontId="21" fillId="24" borderId="10" xfId="33" applyNumberFormat="1" applyFont="1" applyFill="1" applyBorder="1" applyAlignment="1">
      <alignment horizontal="center" vertical="center" wrapText="1"/>
      <protection/>
    </xf>
    <xf numFmtId="2" fontId="21" fillId="24" borderId="10" xfId="33" applyNumberFormat="1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/>
      <protection/>
    </xf>
    <xf numFmtId="20" fontId="21" fillId="0" borderId="10" xfId="0" applyNumberFormat="1" applyFont="1" applyBorder="1" applyAlignment="1">
      <alignment horizontal="center" wrapText="1"/>
    </xf>
    <xf numFmtId="0" fontId="21" fillId="24" borderId="0" xfId="33" applyFont="1" applyFill="1" applyBorder="1" applyAlignment="1">
      <alignment horizontal="center" vertical="center" wrapText="1"/>
      <protection/>
    </xf>
    <xf numFmtId="2" fontId="21" fillId="24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0" fontId="25" fillId="24" borderId="13" xfId="33" applyFont="1" applyFill="1" applyBorder="1" applyAlignment="1">
      <alignment horizontal="center" vertical="center" wrapText="1"/>
      <protection/>
    </xf>
    <xf numFmtId="0" fontId="25" fillId="24" borderId="13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5" fillId="0" borderId="13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0" borderId="13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3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1" fillId="24" borderId="13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1" fillId="0" borderId="0" xfId="33" applyFont="1" applyAlignment="1">
      <alignment vertical="center" wrapText="1"/>
      <protection/>
    </xf>
    <xf numFmtId="0" fontId="27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7" fillId="0" borderId="0" xfId="0" applyFont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1" fillId="24" borderId="15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257175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361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150" zoomScaleNormal="150" workbookViewId="0" topLeftCell="M1">
      <selection activeCell="X13" sqref="X13:X19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26" customWidth="1"/>
    <col min="4" max="4" width="7.57421875" style="26" customWidth="1"/>
    <col min="5" max="5" width="23.7109375" style="5" customWidth="1"/>
    <col min="6" max="6" width="7.7109375" style="5" customWidth="1"/>
    <col min="7" max="7" width="27.28125" style="22" customWidth="1"/>
    <col min="8" max="8" width="6.28125" style="24" customWidth="1"/>
    <col min="9" max="9" width="6.00390625" style="24" customWidth="1"/>
    <col min="10" max="10" width="4.28125" style="5" customWidth="1"/>
    <col min="11" max="11" width="5.421875" style="5" customWidth="1"/>
    <col min="12" max="12" width="5.28125" style="5" customWidth="1"/>
    <col min="13" max="13" width="4.421875" style="5" bestFit="1" customWidth="1"/>
    <col min="14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24" customWidth="1"/>
    <col min="20" max="20" width="4.8515625" style="5" customWidth="1"/>
    <col min="21" max="21" width="7.00390625" style="23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16384" width="9.140625" style="5" customWidth="1"/>
  </cols>
  <sheetData>
    <row r="1" spans="1:27" ht="36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1" t="s">
        <v>42</v>
      </c>
      <c r="L1" s="62"/>
      <c r="M1" s="62"/>
      <c r="N1" s="63"/>
      <c r="O1" s="2"/>
      <c r="P1" s="3"/>
      <c r="Q1" s="3"/>
      <c r="R1" s="58"/>
      <c r="S1" s="58"/>
      <c r="T1" s="58"/>
      <c r="U1" s="58"/>
      <c r="V1" s="58"/>
      <c r="W1" s="58"/>
      <c r="X1" s="58"/>
      <c r="Y1" s="58"/>
      <c r="Z1" s="58"/>
      <c r="AA1" s="3"/>
    </row>
    <row r="2" spans="1:27" ht="9.75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6"/>
      <c r="L2" s="6"/>
      <c r="M2" s="1"/>
      <c r="N2" s="2"/>
      <c r="O2" s="2"/>
      <c r="P2" s="3"/>
      <c r="Q2" s="3"/>
      <c r="R2" s="58"/>
      <c r="S2" s="58"/>
      <c r="T2" s="58"/>
      <c r="U2" s="58"/>
      <c r="V2" s="58"/>
      <c r="W2" s="58"/>
      <c r="X2" s="58"/>
      <c r="Y2" s="58"/>
      <c r="Z2" s="58"/>
      <c r="AA2" s="4"/>
    </row>
    <row r="3" spans="1:27" ht="9.75" customHeight="1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6"/>
      <c r="L3" s="6"/>
      <c r="M3" s="1"/>
      <c r="N3" s="2"/>
      <c r="O3" s="2"/>
      <c r="P3" s="3"/>
      <c r="Q3" s="3"/>
      <c r="R3" s="58" t="s">
        <v>3</v>
      </c>
      <c r="S3" s="58"/>
      <c r="T3" s="58"/>
      <c r="U3" s="58"/>
      <c r="V3" s="58"/>
      <c r="W3" s="58"/>
      <c r="X3" s="58"/>
      <c r="Y3" s="58"/>
      <c r="Z3" s="58"/>
      <c r="AA3" s="7"/>
    </row>
    <row r="4" spans="1:27" ht="9" customHeight="1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6"/>
      <c r="L4" s="6"/>
      <c r="M4" s="1"/>
      <c r="N4" s="2"/>
      <c r="O4" s="2"/>
      <c r="P4" s="3"/>
      <c r="Q4" s="3"/>
      <c r="R4" s="64"/>
      <c r="S4" s="65"/>
      <c r="T4" s="65"/>
      <c r="U4" s="65"/>
      <c r="V4" s="65"/>
      <c r="W4" s="65"/>
      <c r="X4" s="65"/>
      <c r="Y4" s="65"/>
      <c r="Z4" s="65"/>
      <c r="AA4" s="3"/>
    </row>
    <row r="5" spans="1:27" ht="9" customHeight="1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12" customHeight="1"/>
    <row r="7" spans="1:29" ht="24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/>
    </row>
    <row r="8" spans="1:29" ht="25.5" customHeight="1">
      <c r="A8" s="51" t="s">
        <v>38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3"/>
    </row>
    <row r="9" spans="1:29" ht="15" customHeight="1">
      <c r="A9" s="54" t="s">
        <v>9</v>
      </c>
      <c r="B9" s="45" t="s">
        <v>30</v>
      </c>
      <c r="C9" s="56" t="s">
        <v>35</v>
      </c>
      <c r="D9" s="45" t="s">
        <v>37</v>
      </c>
      <c r="E9" s="45" t="s">
        <v>24</v>
      </c>
      <c r="F9" s="45" t="s">
        <v>20</v>
      </c>
      <c r="G9" s="70" t="s">
        <v>19</v>
      </c>
      <c r="H9" s="45" t="s">
        <v>43</v>
      </c>
      <c r="I9" s="45" t="s">
        <v>44</v>
      </c>
      <c r="J9" s="45" t="s">
        <v>5</v>
      </c>
      <c r="K9" s="45" t="s">
        <v>1</v>
      </c>
      <c r="L9" s="45" t="s">
        <v>2</v>
      </c>
      <c r="M9" s="42" t="s">
        <v>14</v>
      </c>
      <c r="N9" s="42"/>
      <c r="O9" s="42"/>
      <c r="P9" s="42"/>
      <c r="Q9" s="42"/>
      <c r="R9" s="42"/>
      <c r="S9" s="49" t="s">
        <v>26</v>
      </c>
      <c r="T9" s="47" t="s">
        <v>41</v>
      </c>
      <c r="U9" s="47" t="s">
        <v>7</v>
      </c>
      <c r="V9" s="43" t="s">
        <v>27</v>
      </c>
      <c r="W9" s="43" t="s">
        <v>8</v>
      </c>
      <c r="X9" s="43" t="s">
        <v>48</v>
      </c>
      <c r="Y9" s="43" t="s">
        <v>39</v>
      </c>
      <c r="Z9" s="57" t="s">
        <v>33</v>
      </c>
      <c r="AA9" s="43" t="s">
        <v>32</v>
      </c>
      <c r="AB9" s="43" t="s">
        <v>40</v>
      </c>
      <c r="AC9" s="43" t="s">
        <v>0</v>
      </c>
    </row>
    <row r="10" spans="1:29" ht="25.5" customHeight="1">
      <c r="A10" s="55"/>
      <c r="B10" s="46"/>
      <c r="C10" s="56"/>
      <c r="D10" s="46"/>
      <c r="E10" s="46"/>
      <c r="F10" s="46"/>
      <c r="G10" s="70"/>
      <c r="H10" s="46"/>
      <c r="I10" s="46"/>
      <c r="J10" s="46"/>
      <c r="K10" s="46"/>
      <c r="L10" s="46"/>
      <c r="M10" s="55" t="s">
        <v>11</v>
      </c>
      <c r="N10" s="55"/>
      <c r="O10" s="55" t="s">
        <v>12</v>
      </c>
      <c r="P10" s="55"/>
      <c r="Q10" s="55" t="s">
        <v>13</v>
      </c>
      <c r="R10" s="55"/>
      <c r="S10" s="50"/>
      <c r="T10" s="48"/>
      <c r="U10" s="48"/>
      <c r="V10" s="44"/>
      <c r="W10" s="44"/>
      <c r="X10" s="44"/>
      <c r="Y10" s="44"/>
      <c r="Z10" s="57"/>
      <c r="AA10" s="44"/>
      <c r="AB10" s="44"/>
      <c r="AC10" s="44"/>
    </row>
    <row r="11" spans="1:29" ht="48.75" customHeight="1">
      <c r="A11" s="55"/>
      <c r="B11" s="46"/>
      <c r="C11" s="45"/>
      <c r="D11" s="46"/>
      <c r="E11" s="46"/>
      <c r="F11" s="46"/>
      <c r="G11" s="54"/>
      <c r="H11" s="46"/>
      <c r="I11" s="46"/>
      <c r="J11" s="46"/>
      <c r="K11" s="46"/>
      <c r="L11" s="46"/>
      <c r="M11" s="11" t="s">
        <v>28</v>
      </c>
      <c r="N11" s="10" t="s">
        <v>21</v>
      </c>
      <c r="O11" s="11" t="s">
        <v>29</v>
      </c>
      <c r="P11" s="10" t="s">
        <v>22</v>
      </c>
      <c r="Q11" s="11" t="s">
        <v>31</v>
      </c>
      <c r="R11" s="10" t="s">
        <v>23</v>
      </c>
      <c r="S11" s="50"/>
      <c r="T11" s="48"/>
      <c r="U11" s="48"/>
      <c r="V11" s="44"/>
      <c r="W11" s="44"/>
      <c r="X11" s="44"/>
      <c r="Y11" s="44"/>
      <c r="Z11" s="43"/>
      <c r="AA11" s="44"/>
      <c r="AB11" s="44"/>
      <c r="AC11" s="44"/>
    </row>
    <row r="12" spans="1:31" s="18" customFormat="1" ht="8.25">
      <c r="A12" s="12">
        <v>1</v>
      </c>
      <c r="B12" s="33" t="s">
        <v>60</v>
      </c>
      <c r="C12" s="35" t="s">
        <v>46</v>
      </c>
      <c r="D12" s="29" t="s">
        <v>47</v>
      </c>
      <c r="E12" s="12" t="s">
        <v>49</v>
      </c>
      <c r="F12" s="9" t="s">
        <v>6</v>
      </c>
      <c r="G12" s="30" t="s">
        <v>50</v>
      </c>
      <c r="H12" s="31">
        <v>0.34027777777777773</v>
      </c>
      <c r="I12" s="31">
        <v>0.5833333333333334</v>
      </c>
      <c r="J12" s="29">
        <v>1</v>
      </c>
      <c r="K12" s="13">
        <f aca="true" t="shared" si="0" ref="K12:K19">M12+N12+O12+P12+Q12+R12</f>
        <v>2.3</v>
      </c>
      <c r="L12" s="13">
        <f>K12*S12</f>
        <v>4.6</v>
      </c>
      <c r="M12" s="13">
        <v>2.3</v>
      </c>
      <c r="N12" s="13"/>
      <c r="O12" s="13"/>
      <c r="P12" s="13"/>
      <c r="Q12" s="13"/>
      <c r="R12" s="13"/>
      <c r="S12" s="29">
        <v>2</v>
      </c>
      <c r="T12" s="32"/>
      <c r="U12" s="32">
        <f aca="true" t="shared" si="1" ref="U12:U19">ROUND(((((1.1*M12+1.2*N12+0.9*O12+1*P12+1.1*Q12+1.2*R12))+7)*1.05)*S12,2)</f>
        <v>20.01</v>
      </c>
      <c r="V12" s="15">
        <f aca="true" t="shared" si="2" ref="V12:V19">ROUND(U12*13/100,2)</f>
        <v>2.6</v>
      </c>
      <c r="W12" s="15">
        <f aca="true" t="shared" si="3" ref="W12:W19">U12+V12</f>
        <v>22.610000000000003</v>
      </c>
      <c r="X12" s="16">
        <v>46</v>
      </c>
      <c r="Y12" s="17">
        <f aca="true" t="shared" si="4" ref="Y12:Y19">ROUND(W12*X12,2)</f>
        <v>1040.06</v>
      </c>
      <c r="Z12" s="17" t="s">
        <v>34</v>
      </c>
      <c r="AA12" s="17" t="s">
        <v>10</v>
      </c>
      <c r="AB12" s="17"/>
      <c r="AC12" s="17"/>
      <c r="AD12" s="18" t="s">
        <v>71</v>
      </c>
      <c r="AE12" s="37"/>
    </row>
    <row r="13" spans="1:31" s="18" customFormat="1" ht="8.25">
      <c r="A13" s="12">
        <v>2</v>
      </c>
      <c r="B13" s="33" t="s">
        <v>74</v>
      </c>
      <c r="C13" s="9" t="s">
        <v>46</v>
      </c>
      <c r="D13" s="29" t="s">
        <v>47</v>
      </c>
      <c r="E13" s="12" t="s">
        <v>49</v>
      </c>
      <c r="F13" s="9" t="s">
        <v>6</v>
      </c>
      <c r="G13" s="30" t="s">
        <v>75</v>
      </c>
      <c r="H13" s="31">
        <v>0.34027777777777773</v>
      </c>
      <c r="I13" s="31">
        <v>0.5833333333333334</v>
      </c>
      <c r="J13" s="29">
        <v>1</v>
      </c>
      <c r="K13" s="13">
        <f t="shared" si="0"/>
        <v>1.4</v>
      </c>
      <c r="L13" s="13">
        <f>K13*S13</f>
        <v>2.8</v>
      </c>
      <c r="M13" s="13">
        <v>1.4</v>
      </c>
      <c r="N13" s="13"/>
      <c r="O13" s="13"/>
      <c r="P13" s="13"/>
      <c r="Q13" s="13"/>
      <c r="R13" s="13"/>
      <c r="S13" s="29">
        <v>2</v>
      </c>
      <c r="T13" s="32"/>
      <c r="U13" s="32">
        <f t="shared" si="1"/>
        <v>17.93</v>
      </c>
      <c r="V13" s="15">
        <f t="shared" si="2"/>
        <v>2.33</v>
      </c>
      <c r="W13" s="15">
        <f t="shared" si="3"/>
        <v>20.259999999999998</v>
      </c>
      <c r="X13" s="16">
        <v>46</v>
      </c>
      <c r="Y13" s="17">
        <f t="shared" si="4"/>
        <v>931.96</v>
      </c>
      <c r="Z13" s="17" t="s">
        <v>34</v>
      </c>
      <c r="AA13" s="17" t="s">
        <v>10</v>
      </c>
      <c r="AB13" s="17"/>
      <c r="AC13" s="17"/>
      <c r="AD13" s="18" t="s">
        <v>76</v>
      </c>
      <c r="AE13" s="37"/>
    </row>
    <row r="14" spans="1:32" ht="16.5">
      <c r="A14" s="12">
        <v>3</v>
      </c>
      <c r="B14" s="25" t="s">
        <v>61</v>
      </c>
      <c r="C14" s="21" t="s">
        <v>46</v>
      </c>
      <c r="D14" s="21" t="s">
        <v>51</v>
      </c>
      <c r="E14" s="25" t="s">
        <v>53</v>
      </c>
      <c r="F14" s="9" t="s">
        <v>6</v>
      </c>
      <c r="G14" s="19" t="s">
        <v>54</v>
      </c>
      <c r="H14" s="34">
        <v>0.34375</v>
      </c>
      <c r="I14" s="34">
        <v>0.15625</v>
      </c>
      <c r="J14" s="25">
        <v>1</v>
      </c>
      <c r="K14" s="13">
        <f t="shared" si="0"/>
        <v>1.8</v>
      </c>
      <c r="L14" s="13">
        <f>K14*S14</f>
        <v>1.8</v>
      </c>
      <c r="M14" s="27"/>
      <c r="N14" s="27"/>
      <c r="O14" s="27">
        <v>1.8</v>
      </c>
      <c r="P14" s="27"/>
      <c r="Q14" s="27"/>
      <c r="R14" s="27"/>
      <c r="S14" s="20">
        <v>1</v>
      </c>
      <c r="T14" s="25"/>
      <c r="U14" s="14">
        <f t="shared" si="1"/>
        <v>9.05</v>
      </c>
      <c r="V14" s="15">
        <f t="shared" si="2"/>
        <v>1.18</v>
      </c>
      <c r="W14" s="15">
        <f t="shared" si="3"/>
        <v>10.23</v>
      </c>
      <c r="X14" s="16">
        <v>46</v>
      </c>
      <c r="Y14" s="17">
        <f t="shared" si="4"/>
        <v>470.58</v>
      </c>
      <c r="Z14" s="17" t="s">
        <v>34</v>
      </c>
      <c r="AA14" s="17" t="s">
        <v>10</v>
      </c>
      <c r="AB14" s="17"/>
      <c r="AC14" s="17"/>
      <c r="AD14" s="18" t="s">
        <v>71</v>
      </c>
      <c r="AE14" s="37"/>
      <c r="AF14" s="18"/>
    </row>
    <row r="15" spans="1:32" ht="16.5">
      <c r="A15" s="12">
        <v>4</v>
      </c>
      <c r="B15" s="25" t="s">
        <v>62</v>
      </c>
      <c r="C15" s="21" t="s">
        <v>46</v>
      </c>
      <c r="D15" s="21" t="s">
        <v>51</v>
      </c>
      <c r="E15" s="25" t="s">
        <v>53</v>
      </c>
      <c r="F15" s="9" t="s">
        <v>6</v>
      </c>
      <c r="G15" s="19" t="s">
        <v>55</v>
      </c>
      <c r="H15" s="34">
        <v>0.34375</v>
      </c>
      <c r="I15" s="34">
        <v>0.15625</v>
      </c>
      <c r="J15" s="25">
        <v>1</v>
      </c>
      <c r="K15" s="13">
        <f t="shared" si="0"/>
        <v>1.3</v>
      </c>
      <c r="L15" s="13"/>
      <c r="M15" s="27"/>
      <c r="N15" s="27"/>
      <c r="O15" s="27">
        <v>1.3</v>
      </c>
      <c r="P15" s="27"/>
      <c r="Q15" s="27"/>
      <c r="R15" s="27"/>
      <c r="S15" s="20">
        <v>1</v>
      </c>
      <c r="T15" s="25"/>
      <c r="U15" s="14">
        <f t="shared" si="1"/>
        <v>8.58</v>
      </c>
      <c r="V15" s="15">
        <f t="shared" si="2"/>
        <v>1.12</v>
      </c>
      <c r="W15" s="15">
        <f t="shared" si="3"/>
        <v>9.7</v>
      </c>
      <c r="X15" s="16">
        <v>46</v>
      </c>
      <c r="Y15" s="17">
        <f t="shared" si="4"/>
        <v>446.2</v>
      </c>
      <c r="Z15" s="17" t="s">
        <v>34</v>
      </c>
      <c r="AA15" s="17" t="s">
        <v>10</v>
      </c>
      <c r="AB15" s="17"/>
      <c r="AC15" s="17"/>
      <c r="AD15" s="18" t="s">
        <v>71</v>
      </c>
      <c r="AE15" s="37"/>
      <c r="AF15" s="18"/>
    </row>
    <row r="16" spans="1:32" ht="16.5">
      <c r="A16" s="12">
        <v>5</v>
      </c>
      <c r="B16" s="25" t="s">
        <v>63</v>
      </c>
      <c r="C16" s="21" t="s">
        <v>36</v>
      </c>
      <c r="D16" s="21" t="s">
        <v>25</v>
      </c>
      <c r="E16" s="25" t="s">
        <v>56</v>
      </c>
      <c r="F16" s="9" t="s">
        <v>6</v>
      </c>
      <c r="G16" s="19" t="s">
        <v>57</v>
      </c>
      <c r="H16" s="34">
        <v>0.78125</v>
      </c>
      <c r="I16" s="34">
        <v>0.9305555555555555</v>
      </c>
      <c r="J16" s="25">
        <v>4</v>
      </c>
      <c r="K16" s="13">
        <f t="shared" si="0"/>
        <v>19.8</v>
      </c>
      <c r="L16" s="13">
        <f>K16*S16</f>
        <v>39.6</v>
      </c>
      <c r="M16" s="27"/>
      <c r="N16" s="27"/>
      <c r="O16" s="27"/>
      <c r="P16" s="27">
        <v>19.8</v>
      </c>
      <c r="Q16" s="27"/>
      <c r="R16" s="27"/>
      <c r="S16" s="20">
        <v>2</v>
      </c>
      <c r="T16" s="25"/>
      <c r="U16" s="14">
        <f t="shared" si="1"/>
        <v>56.28</v>
      </c>
      <c r="V16" s="15">
        <f t="shared" si="2"/>
        <v>7.32</v>
      </c>
      <c r="W16" s="15">
        <f t="shared" si="3"/>
        <v>63.6</v>
      </c>
      <c r="X16" s="16">
        <v>46</v>
      </c>
      <c r="Y16" s="17">
        <f t="shared" si="4"/>
        <v>2925.6</v>
      </c>
      <c r="Z16" s="17" t="s">
        <v>34</v>
      </c>
      <c r="AA16" s="17" t="s">
        <v>10</v>
      </c>
      <c r="AB16" s="17"/>
      <c r="AC16" s="17"/>
      <c r="AD16" s="18" t="s">
        <v>71</v>
      </c>
      <c r="AE16" s="37"/>
      <c r="AF16" s="18"/>
    </row>
    <row r="17" spans="1:32" ht="8.25">
      <c r="A17" s="12">
        <v>6</v>
      </c>
      <c r="B17" s="9" t="s">
        <v>64</v>
      </c>
      <c r="C17" s="9" t="s">
        <v>36</v>
      </c>
      <c r="D17" s="29" t="s">
        <v>52</v>
      </c>
      <c r="E17" s="9" t="s">
        <v>58</v>
      </c>
      <c r="F17" s="9" t="s">
        <v>6</v>
      </c>
      <c r="G17" s="30" t="s">
        <v>59</v>
      </c>
      <c r="H17" s="31">
        <v>0.34375</v>
      </c>
      <c r="I17" s="31">
        <v>0.5833333333333334</v>
      </c>
      <c r="J17" s="29">
        <v>1</v>
      </c>
      <c r="K17" s="13">
        <f t="shared" si="0"/>
        <v>0.7</v>
      </c>
      <c r="L17" s="13">
        <f>K17*S17</f>
        <v>1.4</v>
      </c>
      <c r="M17" s="13">
        <v>0.7</v>
      </c>
      <c r="N17" s="13"/>
      <c r="O17" s="13"/>
      <c r="P17" s="36"/>
      <c r="Q17" s="13"/>
      <c r="R17" s="13"/>
      <c r="S17" s="29">
        <v>2</v>
      </c>
      <c r="T17" s="32"/>
      <c r="U17" s="32">
        <f t="shared" si="1"/>
        <v>16.32</v>
      </c>
      <c r="V17" s="15">
        <f t="shared" si="2"/>
        <v>2.12</v>
      </c>
      <c r="W17" s="15">
        <f t="shared" si="3"/>
        <v>18.44</v>
      </c>
      <c r="X17" s="16">
        <v>46</v>
      </c>
      <c r="Y17" s="17">
        <f t="shared" si="4"/>
        <v>848.24</v>
      </c>
      <c r="Z17" s="17" t="s">
        <v>34</v>
      </c>
      <c r="AA17" s="17" t="s">
        <v>10</v>
      </c>
      <c r="AB17" s="17"/>
      <c r="AC17" s="17"/>
      <c r="AD17" s="18" t="s">
        <v>71</v>
      </c>
      <c r="AE17" s="37"/>
      <c r="AF17" s="18"/>
    </row>
    <row r="18" spans="1:32" ht="24.75">
      <c r="A18" s="12">
        <v>7</v>
      </c>
      <c r="B18" s="9" t="s">
        <v>65</v>
      </c>
      <c r="C18" s="9" t="s">
        <v>36</v>
      </c>
      <c r="D18" s="29" t="s">
        <v>25</v>
      </c>
      <c r="E18" s="9" t="s">
        <v>66</v>
      </c>
      <c r="F18" s="9" t="s">
        <v>6</v>
      </c>
      <c r="G18" s="30" t="s">
        <v>70</v>
      </c>
      <c r="H18" s="31">
        <v>0.34375</v>
      </c>
      <c r="I18" s="31">
        <v>0.579861111111111</v>
      </c>
      <c r="J18" s="29">
        <v>4</v>
      </c>
      <c r="K18" s="13">
        <f t="shared" si="0"/>
        <v>19.8</v>
      </c>
      <c r="L18" s="13">
        <f>K18*S18</f>
        <v>39.6</v>
      </c>
      <c r="M18" s="13"/>
      <c r="N18" s="13"/>
      <c r="O18" s="13">
        <v>19.8</v>
      </c>
      <c r="P18" s="36"/>
      <c r="Q18" s="13"/>
      <c r="R18" s="13"/>
      <c r="S18" s="29">
        <v>2</v>
      </c>
      <c r="T18" s="32"/>
      <c r="U18" s="32">
        <f t="shared" si="1"/>
        <v>52.12</v>
      </c>
      <c r="V18" s="15">
        <f t="shared" si="2"/>
        <v>6.78</v>
      </c>
      <c r="W18" s="15">
        <f t="shared" si="3"/>
        <v>58.9</v>
      </c>
      <c r="X18" s="16">
        <v>46</v>
      </c>
      <c r="Y18" s="17">
        <f t="shared" si="4"/>
        <v>2709.4</v>
      </c>
      <c r="Z18" s="17" t="s">
        <v>34</v>
      </c>
      <c r="AA18" s="17" t="s">
        <v>10</v>
      </c>
      <c r="AB18" s="17"/>
      <c r="AC18" s="17"/>
      <c r="AD18" s="18" t="s">
        <v>73</v>
      </c>
      <c r="AE18" s="37"/>
      <c r="AF18" s="18"/>
    </row>
    <row r="19" spans="1:32" ht="16.5">
      <c r="A19" s="12">
        <v>8</v>
      </c>
      <c r="B19" s="9" t="s">
        <v>67</v>
      </c>
      <c r="C19" s="9" t="s">
        <v>46</v>
      </c>
      <c r="D19" s="29" t="s">
        <v>47</v>
      </c>
      <c r="E19" s="9" t="s">
        <v>68</v>
      </c>
      <c r="F19" s="9" t="s">
        <v>6</v>
      </c>
      <c r="G19" s="30" t="s">
        <v>69</v>
      </c>
      <c r="H19" s="31">
        <v>0.3333333333333333</v>
      </c>
      <c r="I19" s="31">
        <v>0.5208333333333334</v>
      </c>
      <c r="J19" s="29">
        <v>4</v>
      </c>
      <c r="K19" s="13">
        <f t="shared" si="0"/>
        <v>9.002</v>
      </c>
      <c r="L19" s="13">
        <f>K19*S19</f>
        <v>18.004</v>
      </c>
      <c r="M19" s="13"/>
      <c r="N19" s="13"/>
      <c r="O19" s="13">
        <v>5.102</v>
      </c>
      <c r="P19" s="36">
        <v>3.9</v>
      </c>
      <c r="Q19" s="13"/>
      <c r="R19" s="13"/>
      <c r="S19" s="29">
        <v>2</v>
      </c>
      <c r="T19" s="32"/>
      <c r="U19" s="32">
        <f t="shared" si="1"/>
        <v>32.53</v>
      </c>
      <c r="V19" s="15">
        <f t="shared" si="2"/>
        <v>4.23</v>
      </c>
      <c r="W19" s="15">
        <f t="shared" si="3"/>
        <v>36.760000000000005</v>
      </c>
      <c r="X19" s="16">
        <v>46</v>
      </c>
      <c r="Y19" s="17">
        <f t="shared" si="4"/>
        <v>1690.96</v>
      </c>
      <c r="Z19" s="17" t="s">
        <v>34</v>
      </c>
      <c r="AA19" s="17" t="s">
        <v>10</v>
      </c>
      <c r="AB19" s="17"/>
      <c r="AC19" s="17"/>
      <c r="AD19" s="18" t="s">
        <v>72</v>
      </c>
      <c r="AE19" s="37"/>
      <c r="AF19" s="18"/>
    </row>
    <row r="20" spans="1:32" ht="8.25">
      <c r="A20" s="6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28">
        <f>SUM(U12:U19)</f>
        <v>212.82</v>
      </c>
      <c r="V20" s="28">
        <f>SUM(V12:V19)</f>
        <v>27.680000000000003</v>
      </c>
      <c r="W20" s="28">
        <f>SUM(W12:W19)</f>
        <v>240.5</v>
      </c>
      <c r="X20" s="28"/>
      <c r="Y20" s="28">
        <f>SUM(Y12:Y19)</f>
        <v>11063</v>
      </c>
      <c r="Z20" s="28"/>
      <c r="AA20" s="28"/>
      <c r="AB20" s="28"/>
      <c r="AC20" s="28"/>
      <c r="AE20" s="39"/>
      <c r="AF20" s="38"/>
    </row>
    <row r="23" spans="1:19" ht="8.25">
      <c r="A23" s="66" t="s">
        <v>77</v>
      </c>
      <c r="B23" s="67"/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8.25">
      <c r="A24" s="67"/>
      <c r="B24" s="67"/>
      <c r="C24" s="67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ht="8.25">
      <c r="A25" s="67"/>
      <c r="B25" s="67"/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8.25">
      <c r="A26" s="67"/>
      <c r="B26" s="67"/>
      <c r="C26" s="67"/>
      <c r="D26" s="67"/>
      <c r="E26" s="67"/>
      <c r="F26" s="67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8.25">
      <c r="A27" s="67"/>
      <c r="B27" s="67"/>
      <c r="C27" s="67"/>
      <c r="D27" s="67"/>
      <c r="E27" s="67"/>
      <c r="F27" s="67"/>
      <c r="G27" s="6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8.25">
      <c r="A28" s="67"/>
      <c r="B28" s="67"/>
      <c r="C28" s="67"/>
      <c r="D28" s="67"/>
      <c r="E28" s="67"/>
      <c r="F28" s="67"/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8.25">
      <c r="A29" s="67"/>
      <c r="B29" s="67"/>
      <c r="C29" s="67"/>
      <c r="D29" s="67"/>
      <c r="E29" s="67"/>
      <c r="F29" s="67"/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8.25">
      <c r="A30" s="67"/>
      <c r="B30" s="67"/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8.25">
      <c r="A31" s="67"/>
      <c r="B31" s="67"/>
      <c r="C31" s="67"/>
      <c r="D31" s="67"/>
      <c r="E31" s="67"/>
      <c r="F31" s="67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</sheetData>
  <mergeCells count="41">
    <mergeCell ref="A23:S31"/>
    <mergeCell ref="D9:D11"/>
    <mergeCell ref="W9:W11"/>
    <mergeCell ref="X9:X11"/>
    <mergeCell ref="A20:T20"/>
    <mergeCell ref="F9:F11"/>
    <mergeCell ref="J9:J11"/>
    <mergeCell ref="M9:R9"/>
    <mergeCell ref="G9:G11"/>
    <mergeCell ref="M10:N10"/>
    <mergeCell ref="H9:H11"/>
    <mergeCell ref="I9:I11"/>
    <mergeCell ref="K9:K11"/>
    <mergeCell ref="U9:U11"/>
    <mergeCell ref="R2:Z2"/>
    <mergeCell ref="A5:J5"/>
    <mergeCell ref="R1:Z1"/>
    <mergeCell ref="A1:J1"/>
    <mergeCell ref="A2:J2"/>
    <mergeCell ref="K1:N1"/>
    <mergeCell ref="R3:Z3"/>
    <mergeCell ref="A3:J3"/>
    <mergeCell ref="R4:Z4"/>
    <mergeCell ref="A4:J4"/>
    <mergeCell ref="A7:AC7"/>
    <mergeCell ref="A8:AC8"/>
    <mergeCell ref="A9:A11"/>
    <mergeCell ref="B9:B11"/>
    <mergeCell ref="Q10:R10"/>
    <mergeCell ref="O10:P10"/>
    <mergeCell ref="C9:C11"/>
    <mergeCell ref="Z9:Z11"/>
    <mergeCell ref="Y9:Y11"/>
    <mergeCell ref="E9:E11"/>
    <mergeCell ref="AA9:AA11"/>
    <mergeCell ref="L9:L11"/>
    <mergeCell ref="AB9:AB11"/>
    <mergeCell ref="AC9:AC11"/>
    <mergeCell ref="T9:T11"/>
    <mergeCell ref="S9:S11"/>
    <mergeCell ref="V9:V11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2014-11-24T11:45:16Z</cp:lastPrinted>
  <dcterms:created xsi:type="dcterms:W3CDTF">2013-10-03T04:51:20Z</dcterms:created>
  <dcterms:modified xsi:type="dcterms:W3CDTF">2014-12-04T12:13:24Z</dcterms:modified>
  <cp:category/>
  <cp:version/>
  <cp:contentType/>
  <cp:contentStatus/>
</cp:coreProperties>
</file>