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942" firstSheet="3" activeTab="9"/>
  </bookViews>
  <sheets>
    <sheet name="ΟΜΑΔΑ 1(ΛΕΩΦ)" sheetId="1" r:id="rId1"/>
    <sheet name="ΟΜΑΔΑ 2(ΛΕΩΦ)" sheetId="2" r:id="rId2"/>
    <sheet name="ΟΜΑΔΑ 3 (ΛΕΩΦ)" sheetId="3" r:id="rId3"/>
    <sheet name="ΟΜΑΔΑ 4(ΤΑΞΙ) ΔΗΜΟΣ ΑΓΡΙΝΙΟΥ" sheetId="4" r:id="rId4"/>
    <sheet name="ΟΜΑΔΑ 5(ΤΑΞΙ) ΔΗΜΟΣ ΑΚΤΙΟΥ-ΒΟΝ" sheetId="5" r:id="rId5"/>
    <sheet name="ΟΜΑΔΑ 6(ΤΑΞΙ) ΔΗΜΟΣ ΑΜΦΙΛΟΧΙΑΣ" sheetId="6" r:id="rId6"/>
    <sheet name="ΟΜΑΔΑ 7(ΤΑΞΙ) ΔΗΜΟΣ ΘΕΡΜΟΥ" sheetId="7" r:id="rId7"/>
    <sheet name="ΟΜΑΔΑ 8(ΤΑΞΙ)ΜΕΣΟΛΟΓΓΙΟΥ" sheetId="8" r:id="rId8"/>
    <sheet name="ΟΜΑΔΑ 9(ΤΑΞΙ)ΝΑΥΠΑΚΤΟΥ" sheetId="9" r:id="rId9"/>
    <sheet name="ΟΜΑΔΑ 10(ΤΑΞΙ_ΞΗΡΟΜΕΡΟΥ" sheetId="10" r:id="rId10"/>
  </sheets>
  <definedNames>
    <definedName name="_xlnm.Print_Area" localSheetId="0">'ΟΜΑΔΑ 1(ΛΕΩΦ)'!$A$1:$Y$59</definedName>
    <definedName name="_xlnm.Print_Area" localSheetId="1">'ΟΜΑΔΑ 2(ΛΕΩΦ)'!$A$1:$Y$65</definedName>
    <definedName name="_xlnm.Print_Area" localSheetId="2">'ΟΜΑΔΑ 3 (ΛΕΩΦ)'!$A$1:$Y$34</definedName>
    <definedName name="_xlnm.Print_Titles" localSheetId="0">'ΟΜΑΔΑ 1(ΛΕΩΦ)'!$14:$15</definedName>
  </definedNames>
  <calcPr fullCalcOnLoad="1"/>
</workbook>
</file>

<file path=xl/sharedStrings.xml><?xml version="1.0" encoding="utf-8"?>
<sst xmlns="http://schemas.openxmlformats.org/spreadsheetml/2006/main" count="2598" uniqueCount="984">
  <si>
    <t>ΕΛΛΗΝΙΚΗ ΔΗΜΟΚΡΑΤΙΑ</t>
  </si>
  <si>
    <t>ΠΕΡΙΦΕΡΕΙΑ ΔΥΤΙΚΗΣ ΕΛΛΑΔΑΣ</t>
  </si>
  <si>
    <r>
      <t>ΟΜΑΔΑ 3</t>
    </r>
    <r>
      <rPr>
        <b/>
        <vertAlign val="superscript"/>
        <sz val="15"/>
        <color indexed="8"/>
        <rFont val="Cambria"/>
        <family val="1"/>
      </rPr>
      <t>η</t>
    </r>
  </si>
  <si>
    <t>ΣΤΟΙΧΕΙΑ ΔΡΟΜΟΛΟΓΙΩΝ ΑΝΑ ΔΗΜΟ ΚΑΙ ΕΞΥΠΗΡΕΤΟΥΜΕΝΩΝ ΣΧΟΛΙΚΩΝ ΜΟΝΑΔΩΝ</t>
  </si>
  <si>
    <t>Α/Α</t>
  </si>
  <si>
    <t xml:space="preserve"> ΚΩΔΙΚΟΣ ΔΡΟΜΟΛΟΓΙΟΥ</t>
  </si>
  <si>
    <t>ΔΗΜΟΣ</t>
  </si>
  <si>
    <t>ΠΕΡΙΓΡΑΦΗ ΔΙΑΔΡΟΜΗΣ</t>
  </si>
  <si>
    <t>ΑΡΙΘΜΟΣ ΜΕΤΑΦΕΡΟΜΕΝΩΝ ΜΑΘΗΤΩΝ</t>
  </si>
  <si>
    <t>ΣΥΝΟΛΙΚΑ ΕΜΦΟΡΤΑ ΧΙΛΙΟΜΕΤΡΑ ΑΠΛΗΣ ΔΙΑΔΡΟΜΗΣ</t>
  </si>
  <si>
    <t>ΣΥΝΟΛΙΚΑ ΕΜΦΟΡΤΑ ΧΙΛΙΟΜΕΤΡΑ ΔΙΠΛΗΣ ΔΙΑΔΡΟΜΗΣ</t>
  </si>
  <si>
    <t>ΑΠΛΗ (1)    ή    ΔΙΠΛΗ ΔΙΑΔΡΟΜΗ (2)</t>
  </si>
  <si>
    <t>ΦΠΑ (€)</t>
  </si>
  <si>
    <t>ΣΥΝΟΛΙΚΟ ΚΟΣΤΟΣ ΔΡΟΜΟΛΟΓΙΟΥ ΜΕ ΦΠΑ (€)</t>
  </si>
  <si>
    <t>ΣΥΝΟΔΟΣ (ΝΑΙ - ΟΧΙ)</t>
  </si>
  <si>
    <t>ΜΕΤΑΦΟΡΙΚΟ ΜΕΣΟ (ΜΙΚΡΟ ΛΕΩΦΟΡΕΙΟ - ΜΕΓΑΛΟ ΛΕΩΦΟΡΕΙΟ - ΤΑΞΙ - ΕΙΔΙΚΑ ΔΙΑΜΟΡΦΩΜΕΝΟ ΟΧΗΜΑ)</t>
  </si>
  <si>
    <t>ΣΥΝΟΛΙΚΟΣ ΠΡΟΫΠΟΛΟΓΙΣΜΟΣ ΜΕ ΤΑ ΔΙΚΑΙΩΜΑΤΑ ΠΡΟΑΙΡΕΣΗΣ ΜΕ ΦΠΑ (€)</t>
  </si>
  <si>
    <t>ΕΝΤΟΣ ΠΟΛΕΩΣ</t>
  </si>
  <si>
    <t>ΕΚΤΟΣ ΠΟΛΕΩΣ</t>
  </si>
  <si>
    <t>ΧΩΜΑ - ΧΙΟΝΙ</t>
  </si>
  <si>
    <t>ΜΙΚΡΗ                                                           0-5%</t>
  </si>
  <si>
    <t>ΜΕΓΑΛΗ                                                                     &gt;5%</t>
  </si>
  <si>
    <t>ΜΙΚΡΗ                                                                0-5%</t>
  </si>
  <si>
    <t>ΜΕΓΑΛΗ                                                        &gt;5%</t>
  </si>
  <si>
    <t>ΜΙΚΡΗ                                                                          0-5%</t>
  </si>
  <si>
    <t>ΜΕΓΑΛΗ                                                                              &gt;5%</t>
  </si>
  <si>
    <t>Τιμή Καυσίμου Υπολογισμού = 1,38€/λίτρο</t>
  </si>
  <si>
    <t>ΠΡΟΥΠΟΛΟΓΙΣΜΟΣ -ΚΑΤΑΣΤΑΣΗ ΔΡΟΜΟΛΟΓΙΩΝ ΜΕΤΑΦΟΡΑΣ ΜΑΘΗΤΩΝ</t>
  </si>
  <si>
    <t>ΟΜΑΔΑ 1 (ΔΗΜΟΣ ΑΚΤΙΟΥ-ΒΟΝΙΤΣΑΣ,ΔΗΜΟΣ ΜΕΣΟΛΟΓΓΙΟΥ,ΔΗΜΟΣ ΝΑΥΠΑΚΤΙΑΣ,ΔΗΜΟΣ ΞΗΡΟΜΕΡΟΥ)</t>
  </si>
  <si>
    <t>ΛΕΩΦΟΡΕΙΑ</t>
  </si>
  <si>
    <t>ΔΙΕΥΘΥΝΣΗ ΔΙΟΙΚΗΤΙΚΟΥ-ΟΙΚΟΝΟΜΙΚΟΥ Π.Ε. ΑΙΤΩΛ/ΝΙΑΣ</t>
  </si>
  <si>
    <t>ΒΑΘΜΙΔΑ ΕΚΠΑΙΔΕΥΣΗΣ Α΄ΘΜΙΑ (1)  - Β΄ΘΜΙΑ (2)</t>
  </si>
  <si>
    <t>ΔΑΒΛΕ1</t>
  </si>
  <si>
    <t>ΔΑΒΛΕ2</t>
  </si>
  <si>
    <t>ΔΑΒΛΕ3</t>
  </si>
  <si>
    <t>ΔΑΒΛΕ4</t>
  </si>
  <si>
    <t>ΔΑΒΛΕ5</t>
  </si>
  <si>
    <t>ΔΑΒΛΕ6</t>
  </si>
  <si>
    <t>ΔΑΒΛΕ7</t>
  </si>
  <si>
    <t>ΔΜΕΛΕ1</t>
  </si>
  <si>
    <t>ΔΜΕΛΕ2</t>
  </si>
  <si>
    <t>ΔΜΕΛΕ3</t>
  </si>
  <si>
    <t>ΔΜΕΛΕ4</t>
  </si>
  <si>
    <t>ΔΜΕΛΕ5</t>
  </si>
  <si>
    <t>ΔΜΕΛΕ6</t>
  </si>
  <si>
    <t>ΔΜΕΛΕ7</t>
  </si>
  <si>
    <t>ΔΜΕΛΕ8</t>
  </si>
  <si>
    <t>ΔΜΕΛΕ9</t>
  </si>
  <si>
    <t>ΔΜΕΛΕ10</t>
  </si>
  <si>
    <t>ΔΝΑΛΕ1</t>
  </si>
  <si>
    <t>ΔΝΑΛΕ2</t>
  </si>
  <si>
    <t>ΔΝΑΛΕ3</t>
  </si>
  <si>
    <t>ΔΝΑΛΕ4</t>
  </si>
  <si>
    <t>ΔΝΑΛΕ5</t>
  </si>
  <si>
    <t>ΔΝΑΛΕ6</t>
  </si>
  <si>
    <t>ΔΝΑΛΕ7</t>
  </si>
  <si>
    <t>ΔΝΑΛΕ8</t>
  </si>
  <si>
    <t>ΔΝΑΛΕ9</t>
  </si>
  <si>
    <t>ΔΝΑΛΕ10</t>
  </si>
  <si>
    <t>ΔΝΑΛΕ11</t>
  </si>
  <si>
    <t>ΔΝΑΛΕ12</t>
  </si>
  <si>
    <t>ΔΝΑΛΕ13</t>
  </si>
  <si>
    <t>ΔΝΑΛΕ14</t>
  </si>
  <si>
    <t>ΔΞΗΛΕ1</t>
  </si>
  <si>
    <t>ΔΞΗΛΕ2</t>
  </si>
  <si>
    <t>ΔΞΗΛΕ3</t>
  </si>
  <si>
    <t>ΔΞΗΛΕ4</t>
  </si>
  <si>
    <t>ΔΞΗΛΕ5</t>
  </si>
  <si>
    <t>ΔΞΗΛΕ6</t>
  </si>
  <si>
    <t>ΔΞΗΛΕ7</t>
  </si>
  <si>
    <t>ΕΠΩΝΥΜΙΑ ΕΞΥΠΗΡΕΤΟΥΜΕΝΗΣ ΣΧΟΛΙΚΗΣ ΜΟΝΑΔΑΣ ΜΕ ΤΟ ΣΥΓΚΕΚΡΙΜΕΝΟ ΔΡΟΜΟΛΟΓΙΟ</t>
  </si>
  <si>
    <t>ΓΥΜΝΑΣΙΟ-ΛΥΚΕΙΟ-ΕΠΑΛ-ΒΟΝΙΤΣΑΣ</t>
  </si>
  <si>
    <t>ΓΥΜΝΑΣΙΟ-ΛΥΚΕΙΟ ΚΑΤΟΥΝΑΣ</t>
  </si>
  <si>
    <t>ΔΗΜ.ΣΧΟΛ.ΠΛΑΓΙΑΣ</t>
  </si>
  <si>
    <t>ΓΥΜΝΑΣΙΟ ΚΑΤΟΧΗΣ-ΛΥΚΕΙΟ ΝΕΟΧΩΡΙΟΥ</t>
  </si>
  <si>
    <t>ΓΥΜΝΑΣΙΟ-ΛΥΚΕΙΟ ΑΙΤΩΛΙΚΟΥ</t>
  </si>
  <si>
    <t>1ο-2ο ΔΗΜ.ΣΧΟΛ.ΑΙΤΩΛΙΚΟΥ</t>
  </si>
  <si>
    <t>2ο ΔΗΜΟΤΙΚΟ-ΓΥΜΝΑΣΙΟ ΑΙΤΩΛΙΚΟΥ</t>
  </si>
  <si>
    <t>ΝΗΠΙΑΓΩΓΕΙΟ ΣΤΑΜΝΑΣ-ΔΗΜ.ΣΧΟΛ.ΣΤΑΜΝΑΣ</t>
  </si>
  <si>
    <t>ΓΥΜΝΑΣΙΟ-ΛΥΚΕΙΟ ΕΥΗΝΟΧΩΡΙΟΥ</t>
  </si>
  <si>
    <t>ΛΥΚΕΙΟ ΑΙΤΩΛΙΚΟΥ-2ο ΛΥΚΕΙΟ ΜΕΣΟΛΟΓΓΙΟΥ-ΕΠΑΛ ΜΕΣΟΛΟΓΓΙΟΥ</t>
  </si>
  <si>
    <t>ΓΥΜΝΑΣΙΟ-ΛΥΚΕΙΟ-ΕΠΑΛ</t>
  </si>
  <si>
    <t>ΕΙΔ.ΔΗΜ.ΣΧΟΛ.ΜΕΣΟΛΟΓΓΙΟΥ</t>
  </si>
  <si>
    <t>3ο ΓΥΜΝΑΣΙΟ ΝΑΥΠΑΚΤΟΥ-1ο ΛΥΚΕΙΟ ΝΑΥΠΑΚΤΟΥ</t>
  </si>
  <si>
    <t>4ο ΔΗΜ.ΣΧΟΛ.ΝΑΥΠΑΚΤΟΥ</t>
  </si>
  <si>
    <t>ΔΗΜΟΤΙΚΟ-ΓΥΜΝΑΣΙΟ ΑΝΤΙΡΡΙΟΥ</t>
  </si>
  <si>
    <t>4ο ΔΗΜ.ΣΧΟΛ.ΝΑΥΠΑΚΤΟΥ-1ο ΓΥΜΝΑΣΙΟ ΝΑΥΠΑΚΤΟΥ-2ο ΛΥΚΕΙΟ ΝΑΥΠΑΚΤΟΥ</t>
  </si>
  <si>
    <t>1ο ΓΥΜΝΑΣΙΟ-1ο ΛΥΚΕΙΟ-ΕΠΑΛ ΝΑΥΠΑΚΤΟΥ</t>
  </si>
  <si>
    <t>4ο-7ο ΔΗΜΟΤΙΚΟ-1ο ΓΥΜΝΑΣΙΟ-2ο ΛΥΚΕΙΟ-ΕΠΑΛ ΝΑΥΠΑΚΤΟΥ</t>
  </si>
  <si>
    <t>1ο-2ο ΓΥΜΝΑΣΙΟ-1ο-2ο ΛΥΚΕΙΟ-ΕΠΑΛ ΝΑΥΠΑΚΤΟΥ</t>
  </si>
  <si>
    <t>1ο-2ο ΛΥΚΕΙΟ ΝΑΥΠΑΚΤΟΥ</t>
  </si>
  <si>
    <t>2ο ΛΥΚΕΙΟ ΝΑΥΠΑΚΤΟΥ</t>
  </si>
  <si>
    <t>ΔΗΜ.ΣΧΟΛ.ΓΑΒΡΟΛΙΜΝΗΣ</t>
  </si>
  <si>
    <t>1ο ΛΥΚΕΙΟ-ΕΠΑΛ ΝΑΥΠΑΚΤΟΥ</t>
  </si>
  <si>
    <t>ΔΗΜ.ΣΧΟΛ.ΓΑΛΑΤΑ</t>
  </si>
  <si>
    <t>ΓΥΜΝΑΣΙΟ ΚΑΝΔΗΛΑΣ</t>
  </si>
  <si>
    <t>ΛΥΚΕΙΟ ΜΥΤΙΚΑ</t>
  </si>
  <si>
    <t>ΔΗΜΟΤΙΚΟ ΚΑΡΑΙΣΚΑΚΗ-ΓΥΜΝΑΣΙΟ-ΛΥΚΕΙΟ ΑΣΤΑΚΟΥ</t>
  </si>
  <si>
    <t>ΓΥΜΝΑΣΙΟ-ΛΥΚΕΙΟ ΑΣΤΑΚΟΥ</t>
  </si>
  <si>
    <t>ΔΗΜΟΤΙΚΟ-ΓΥΜΝΑΣΙΟ-ΛΥΚΕΙΟ ΦΗΤΕΙΩΝ</t>
  </si>
  <si>
    <t>ΑΚΤΙΟΥ-ΒΟΝΙΤΣΑΣ</t>
  </si>
  <si>
    <t>ΜΕΣΟΛΟΓΓΙΟΥ</t>
  </si>
  <si>
    <t>ΝΑΥΠΑΚΤΙΑΣ</t>
  </si>
  <si>
    <t>ΞΗΡΟΜΕΡΟΥ</t>
  </si>
  <si>
    <t>ΔΡΥΜΟΣ</t>
  </si>
  <si>
    <t>ΠΑΛΙΑΜΠΕΛΑ</t>
  </si>
  <si>
    <t>ΘΥΡΙΟ-ΜΟΝΑΣΤΗΡΑΚΙ</t>
  </si>
  <si>
    <t>ΑΓΙΟΣ ΝΙΚΟΛΑΟΣ-ΚΟΜΠΩΤΗ</t>
  </si>
  <si>
    <t>ΑΕΤΟΣ</t>
  </si>
  <si>
    <t>ΤΡΥΦΟΣ</t>
  </si>
  <si>
    <t>ΠΛΑΓΙΑ-ΠΕΡΑΤΙΑ</t>
  </si>
  <si>
    <t>ΛΕΣΙΝΙ</t>
  </si>
  <si>
    <t>ΑΓΙΟΣ ΗΛΙΑΣ-ΣΤΑΜΝΑ</t>
  </si>
  <si>
    <t>ΜΠΟΥΖΑ-ΕΡΓ.ΚΑΤΟΙΚΙΕΣ</t>
  </si>
  <si>
    <t>ΚΕΝΤΡΟ ΥΓΕΙΑΣ(12:30)</t>
  </si>
  <si>
    <t>ΚΕΝΤΡΟ ΥΓΕΙΑΣ(14:00)</t>
  </si>
  <si>
    <t xml:space="preserve">ΠΑΡΑΛΙΑ ΣΤΑΜΝΑΣ-ΑΓΙΟΣ ΗΛΙΑΣ </t>
  </si>
  <si>
    <t>ΤΡΙΚΟΡΦΟ-ΓΑΥΡΟΛΙΜΝΗ-ΖΕΛΕΙΚΑ-ΠΕΡΙΘΩΡΙ-Κ.ΒΑΣΙΛΙΚΗ</t>
  </si>
  <si>
    <t>ΑΓ.ΗΛΙΑΣ-ΣΤΑΜΝΑ-ΧΡΥΣΟΒΕΡΓΙ-ΑΙΤΩΛΙΚΟ</t>
  </si>
  <si>
    <t>ΕΛΛΗΝΙΚΑ-ΜΟΥΣΟΥΡΑ-ΡΕΤΣΙΝΑ</t>
  </si>
  <si>
    <t>ΑΝΩ ΔΑΦΝΗ-ΣΚΑΛΑ-ΛΥΓΙΑΣ</t>
  </si>
  <si>
    <t>ΑΦΡΟΞΥΛΙΑ-Α΄-Γ΄ ΕΡΓ.ΚΑΤΟΙΚΙΕΣ-ΜΑΜΟΥΛΑΔΑ-ΣΑΤΛΑΝΕΙΚΑ</t>
  </si>
  <si>
    <t>ΠΛΑΤΑΝΙΤΗΣ-ΜΟΛΥΚΡΕΙΟ-ΡΙΖΑ-ΜΑΚΥΝΕΙΑ-ΑΝΤΙΡΡΙΟ(12:30)</t>
  </si>
  <si>
    <t>ΠΛΑΤΑΝΙΤΗΣ-ΜΟΛΥΚΡΕΙΟ-ΡΙΖΑ-ΜΑΚΥΝΕΙΑ-ΑΝΤΙΡΡΙΟ(14:00)</t>
  </si>
  <si>
    <t>ΠΙΤΣΙΝΑΙΙΚΑ-ΒΕΛΒΙΝΑ</t>
  </si>
  <si>
    <t>ΑΦΡΟΞΥΛΙΑ-ΜΑΜΟΥΛΑΔΑ</t>
  </si>
  <si>
    <t>ΦΛΕΣΟΥΡΙΑ-ΜΠΑΝΙΑ-ΒΛΑΧΟΜΑΝΔΡΑ-ΠΙΤΣΙΝΑΙΙΚΑ</t>
  </si>
  <si>
    <t>ΠΙΤΣΙΝΑΙΙΚΑ-ΜΑΜΟΥΛΑΔΑ-Γ΄ΕΡΓΑΤ.ΚΑΤΟΙΚΙΕΣ-ΕΡΓΑΤΙΚΕΣ ΚΑΤΟΙΚΙΕΣ</t>
  </si>
  <si>
    <t>ΑΝΩ ΔΑΦΝΗ-ΝΕΟΚΑΣΤΡΟ-ΣΚΑΛΑ-ΛΥΓΙΑΣ</t>
  </si>
  <si>
    <t>ΜΑΜΟΥΛΑΔΑ-ΣΑΛΤΑΝΕΙΚΑ-Α΄ΕΡΓ.ΚΑΤΟΙΚΙΕΣ-Γ΄ΕΡΓΑ.ΚΑΤΟΙΚΙΕΣ-ΑΦΡΟΞΥΛΙΑ</t>
  </si>
  <si>
    <t>ΑΝΩ ΒΑΣΙΛΙΚΗ-ΚΑΤΩ ΒΑΣΙΛΙΚΗ-ΧΑΝΙΑ</t>
  </si>
  <si>
    <t>ΤΡΙΚΟΡΦΟ-ΓΑΥΡΟΛΙΜΝΗ-ΡΙΖΑ-ΜΑΚΥΝΕΙΑ</t>
  </si>
  <si>
    <t>ΠΕΡΙΘΩΡΙ-ΚΡΥΟΝΕΡΙ</t>
  </si>
  <si>
    <t>ΑΡΧΟΝΤΟΧΩΡΙ-ΠΑΝΑΓΟΥΛΑ</t>
  </si>
  <si>
    <t>ΚΑΝΔΗΛΑ-ΜΥΤΙΚΑΣ</t>
  </si>
  <si>
    <t>ΑΡΧΟΝΤΟΧΩΡΙ-ΒΑΡΝΑΚΑΣ</t>
  </si>
  <si>
    <t>ΜΠΑΜΠΙΝΗ-ΜΑΧΑΙΡΑ-ΣΚΟΥΡΤΟΥ-ΚΑΡΑΙΣΚΑΚΗ</t>
  </si>
  <si>
    <t>ΒΛΥΖΙΑΝΑ-ΒΑΣΙΛΟΠΟΥΛΟ</t>
  </si>
  <si>
    <t>ΠΡΟΔΡΟΜΟΣ-ΧΡΥΣΟΒΙΤΣΑ-ΒΑΣΙΛΟΠΟΥΛΟ</t>
  </si>
  <si>
    <t>ΚΟΥΒΑΡΑ-ΑΓΙΟΣ ΣΤΕΦΑΝΟΣ-ΠΑΠΠΑΔΑΤΟΣ</t>
  </si>
  <si>
    <t>1 &amp; 2</t>
  </si>
  <si>
    <t>ΕΙΔΟΣ ΟΔΟΥ (ΧΛΜ ΧΩΡΙΣ ΕΠΙΣΤΡΟΦΗ)</t>
  </si>
  <si>
    <t xml:space="preserve">ΚΟΣΤΟΣ ΔΡΟΜΟΛΟΓΟΥ ΣΥΜΦΩΝΑ ΜΕ ΤΗΝ 24001/2013 ΚΥΑ  -  ΧΩΡΙΣ ΦΠΑ (€) </t>
  </si>
  <si>
    <t>ΟΧΙ</t>
  </si>
  <si>
    <t>ΝΑΙ</t>
  </si>
  <si>
    <t>ΜΕΓΑΛΟ ΛΕΩΦΟΡΕΙΟ</t>
  </si>
  <si>
    <t>ΜΙΝΙ BUS</t>
  </si>
  <si>
    <t>MINI BUS</t>
  </si>
  <si>
    <r>
      <t>ΟΜΑΔΑ 1</t>
    </r>
    <r>
      <rPr>
        <b/>
        <vertAlign val="superscript"/>
        <sz val="15"/>
        <color indexed="8"/>
        <rFont val="Cambria"/>
        <family val="1"/>
      </rPr>
      <t>η</t>
    </r>
  </si>
  <si>
    <t xml:space="preserve">ΓΕΝΙΚΗ ΔΙΕΥΘΥΝΣΗ ΕΣΩΤΕΡΙΚΗΣ ΛΕΙΤΟΥΡΓΙΑΣ </t>
  </si>
  <si>
    <t>ΟΜΑΔΑ 2 (ΔΗΜΟΣ ΑΓΡΙΝΙΟΥ,ΔΗΜΟΣ ΑΜΦΙΛΟΧΙΑΣ,ΔΗΜΟΣ ΘΕΡΜΟΥ)</t>
  </si>
  <si>
    <t>ΣΤΟΙΧΕΙΑ ΔΡΟΜΟΛΟΓΙΩΝ ΑΝΑ ΔΗΜΟ ΚΑΙ ΣΧΟΛΙΚΗ ΜΟΝΑΔΑ</t>
  </si>
  <si>
    <t>ΔΑΛΕ1</t>
  </si>
  <si>
    <t>ΔΑΛΕ2</t>
  </si>
  <si>
    <t>ΔΑΛΕ3</t>
  </si>
  <si>
    <t>ΔΑΛΕ4</t>
  </si>
  <si>
    <t>ΔΑΛΕ5</t>
  </si>
  <si>
    <t>ΔΑΛΕ6</t>
  </si>
  <si>
    <t>ΔΑΛΕ7</t>
  </si>
  <si>
    <t>ΔΑΛΕ8</t>
  </si>
  <si>
    <t>ΔΑΛΕ9</t>
  </si>
  <si>
    <t>ΔΑΛΕ10</t>
  </si>
  <si>
    <t>ΔΑΛΕ11</t>
  </si>
  <si>
    <t>ΔΑΛΕ12</t>
  </si>
  <si>
    <t>ΔΑΛΕ13</t>
  </si>
  <si>
    <t>ΔΑΛΕ14</t>
  </si>
  <si>
    <t>ΔΑΛΕ15</t>
  </si>
  <si>
    <t>ΔΑΛΕ16</t>
  </si>
  <si>
    <t>ΔΑΛΕ17</t>
  </si>
  <si>
    <t>ΔΑΛΕ18</t>
  </si>
  <si>
    <t>ΔΑΛΕ19</t>
  </si>
  <si>
    <t>ΔΑΛΕ20</t>
  </si>
  <si>
    <t>ΔΑΛΕ21</t>
  </si>
  <si>
    <t>ΔΑΜΦΛΕ1</t>
  </si>
  <si>
    <t>ΔΑΜΦΛΕ2</t>
  </si>
  <si>
    <t>ΔΑΜΦΛΕ3</t>
  </si>
  <si>
    <t>ΔΑΜΦΛΕ4</t>
  </si>
  <si>
    <t>ΔΑΜΦΛΕ5</t>
  </si>
  <si>
    <t>ΔΑΜΦΛΕ6</t>
  </si>
  <si>
    <t>ΔΑΜΦΛΕ7</t>
  </si>
  <si>
    <t>ΔΑΜΦΛΕ8</t>
  </si>
  <si>
    <t>ΔΑΜΦΛΕ9</t>
  </si>
  <si>
    <t>ΔΑΜΦΛΕ10</t>
  </si>
  <si>
    <t>ΔΑΜΦΛΕ11</t>
  </si>
  <si>
    <t>ΔΑΜΦΛΕ12</t>
  </si>
  <si>
    <t>ΔΑΜΦΛΕ13</t>
  </si>
  <si>
    <t>ΔΑΜΦΛΕ14</t>
  </si>
  <si>
    <t>ΔΑΜΦΛΕ15</t>
  </si>
  <si>
    <t>ΔΑΜΦΛΕ16</t>
  </si>
  <si>
    <t>ΔΑΜΦΛΕ17</t>
  </si>
  <si>
    <t>ΔΑΜΦΛΕ18</t>
  </si>
  <si>
    <t>ΔΘΛΕ1</t>
  </si>
  <si>
    <t>ΔΘΛΕ2</t>
  </si>
  <si>
    <t>ΔΘΛΕ3</t>
  </si>
  <si>
    <t>ΔΘΛΕ4</t>
  </si>
  <si>
    <t>1ο ΓΕΛ ΑΓΡΙΝΙΟΥ-1ο ΕΠΑΛ ΑΓΡΙΝΙΟΥ-17ο ΔΗΜ.ΑΓΡΙΝΙΟΥ-5ο-7ο ΓΥΜΝΑΣΙΟ ΑΓΡΙΝΙΟΥ</t>
  </si>
  <si>
    <t>ΓΥΜΝΑΣΙΟ-ΛΥΚΕΙΟ ΓΑΒΑΛΟΥΣ-ΕΠΑΛ ΜΑΚΡΥΝΕΙΑΣ</t>
  </si>
  <si>
    <t>ΓΥΜΝΑΣΙΟ-ΛΥΚΕΙΟ ΠΑΡΑΒΟΛΑΣ-ΕΠΑΛ ΚΑΙΝΟΥΡΙΟΥ</t>
  </si>
  <si>
    <t>ΓΥΜΝΑΣΙΟ ΑΓ.ΒΛΑΣΙΟΥ</t>
  </si>
  <si>
    <t>ΔΗΜ.ΣΧΟΛ.ΠΑΡΑΒΟΛΑΣ</t>
  </si>
  <si>
    <t>ΕΣΠΕΡΙΝΟ ΓΥΜΝΑΣΙΟ ΑΓΡΙΝΙΟΥ</t>
  </si>
  <si>
    <t>ΝΗΠΙΑΓΩΓΕΙΟ-ΔΗΜΟΤΙΚΟ-ΓΥΜΝΑΣΙΟ-ΛΥΚΕΙΟ ΠΑΡΑΒΟΛΑΣ-ΕΠΑΛ ΚΑΝΟΥΡΙΟΥ</t>
  </si>
  <si>
    <t>5ο ΓΥΜΝΑΣΙΟ-2ο-4ο ΛΥΚΕΙΟ-1ο-2ο ΕΠΑΛ</t>
  </si>
  <si>
    <t>4ο ΓΥΜΝΑΣΙΟ-16ο ΔΗΜΟΤΙΚΟ ΑΓΡΙΝΙΟΥ</t>
  </si>
  <si>
    <t>1ο-2ο ΓΕΛ ΑΓΡΙΝΙΟΥ-1ο ΕΠΑΛ ΑΓΡΙΝΙΟΥ-4ο-5ο ΓΥΜΝΑΣΙΟ ΑΓΡΙΝΙΟΥ</t>
  </si>
  <si>
    <t>ΔΗΜ.ΣΧΟΛ.ΠΑΝΤΑΝΑΣΣΑΣ</t>
  </si>
  <si>
    <t>20ο ΔΗΜ.ΣΧΟΛ.ΑΓΡΙΝΙΟΥ</t>
  </si>
  <si>
    <t>1ο-2ο ΕΠΑΛ ΑΓΡΙΝΙΟΥ-3ο-5ο ΓΕΛ ΑΓΡΙΝΙΟΥ</t>
  </si>
  <si>
    <t>7ο ΔΗΜ.ΣΧΟΛ.ΑΓΡΙΝΙΟΥ</t>
  </si>
  <si>
    <t>ΓΥΜΝΑΣΙΟ-ΛΥΚΕΙΟ-ΕΠΑΛ ΜΑΤΑΡΑΓΚΑΣ</t>
  </si>
  <si>
    <t>ΛΥΚΕΙΟ ΓΑΒΑΛΟΥΣ-ΕΠΑΛ ΜΑΚΡΥΝΕΙΑΣ</t>
  </si>
  <si>
    <t>ΔΗΜ.ΣΧΟΛ.Κ.ΜΑΚΡΥΝΟΥ</t>
  </si>
  <si>
    <t>ΔΗΜΟΤΙΚΟ-ΓΥΜΝΑΣΙΟ ΓΑΒΑΛΟΥΣ</t>
  </si>
  <si>
    <t>ΓΥΜΝΑΣΙΟ-ΛΥΚΕΙΟ-ΕΠΑΛ ΑΜΦΙΛΟΧΙΑΣ</t>
  </si>
  <si>
    <t>ΓΥΜΝΑΣΙΟ-ΛΥΚΕΙΟ ΕΜΠΕΣΟΥ</t>
  </si>
  <si>
    <t>ΓΥΜΝΑΣΙΟ ΛΟΥΤΡΟΥ-ΛΥΚΕΙΟ-ΕΠΑΛ ΑΜΦΙΛΟΧΙΑΣ</t>
  </si>
  <si>
    <t>ΛΥΚΕΙΟ-ΕΠΑΛ ΑΜΦΙΛΟΧΙΑΣ</t>
  </si>
  <si>
    <t>ΔΗΜ.ΣΧΟΛ.ΛΟΥΤΡΟΥ</t>
  </si>
  <si>
    <t>ΔΗΜ.ΣΧΟΛ.ΘΥΑΜΟΥ</t>
  </si>
  <si>
    <t>ΓΥΜΝΑΣΙΟ ΛΟΥΤΡΟΥ</t>
  </si>
  <si>
    <t>ΓΥΜΝΑΣΙΟ-ΛΥΚΕΙΟ-ΘΕΡΜΟΥ-ΔΗΜΟΤΙΚΟ ΘΕΡΜΟΥ</t>
  </si>
  <si>
    <t>ΔΗΜΟΤΙΚΟ-ΓΥΜΝΑΣΙΟ-ΛΥΚΕΙΟ ΘΕΡΜΟΥ</t>
  </si>
  <si>
    <t>ΓΥΜΝΑΣΙΟ-ΛΥΚΕΙΟ ΘΕΡΜΟΥ</t>
  </si>
  <si>
    <t xml:space="preserve">1 &amp; 2 </t>
  </si>
  <si>
    <t>ΑΓΡΙΝΙΟΥ</t>
  </si>
  <si>
    <t>ΑΜΦΙΛΟΧΙΑΣ</t>
  </si>
  <si>
    <t>ΘΕΡΜΟΥ</t>
  </si>
  <si>
    <t>ΣΙΤΟΜΕΝΑ-ΣΚΟΥΤΕΡΑ</t>
  </si>
  <si>
    <t>ΑΓ.ΑΠΟΣΤΟΛΟΙ-ΑΝΩ ΜΑΚΡΙΝΟΥ-ΒΑΡΚΑ-ΔΑΦΝΙΑ</t>
  </si>
  <si>
    <t>ΚΑΛΛΙΘΕΑ-ΝΕΡΟΜΑΝΑ</t>
  </si>
  <si>
    <t xml:space="preserve">ΦΡΑΓΚΟΣΚΑΛΑ-ΚΕΛΑΝΙΤΗΣ </t>
  </si>
  <si>
    <t>ΠΛΑΤΑΝΙΑΣ-ΤΡΑΓΑΝΑ(ΔΡΟΜ.ΣΤΙΣ 8:00 &amp; 12:30 &amp; 14:00)</t>
  </si>
  <si>
    <t>ΚΕΧΡΙΝΙΑ-ΣΑΡΔΗΝΙΑ-ΑΜΦΙΛΟΧΙΑ-ΦΥΤΕΙΕΣ-ΟΧΘΙΑ-ΛΕΠΕΝΟΥ-ΑΓ.ΚΩΝ/ΝΟΣ</t>
  </si>
  <si>
    <t>ΚΡΥΟ ΝΕΡΟ-ΚΥΡΑ ΒΓΕΝΑ-ΠΑΛΑΙΟΚΑΡΥΑ</t>
  </si>
  <si>
    <t>ΑΓΙΑ ΠΑΡΑΣΚΕΥΗ-ΑΓΙΑ ΒΑΡΒΑΡΑ</t>
  </si>
  <si>
    <t>ΓΑΒΑΛΟΥ-ΓΡΑΜΜΑΤΙΚΟΥ-ΜΑΤΑΡΑΓΚΑ-ΚΕΡΑΣΟΒΟ-ΖΕΥΓΑΡΑΚΙ-ΠΑΝΑΙΤΩΛΙΟ-ΚΑΙΝΟΥΡΙΟ-Ν.ΑΒΟΡΑΝΗ</t>
  </si>
  <si>
    <t>ΑΓ.ΙΩΑΝΝΗΣ ΡΗΓΑΝΑΣ-ΤΡΟΧΟΣ-ΚΟΚΚΙΝΟΠΗΛΙΑ</t>
  </si>
  <si>
    <t>ΝΕΟΧΩΡΙ-ΛΕΣΙΝΙ-ΓΟΥΡΙΑ-ΑΙΤΩΛΙΚΟ-ΑΓΓΕΛΟΚΑΣΤΡΟ-ΕΡΓΑΤΙΚΕΣ ΔΟΚΙΜΙΟΥ</t>
  </si>
  <si>
    <t>ΣΑΡΓΙΑΔΑ-ΣΚΟΥΤΕΡA</t>
  </si>
  <si>
    <t>ΛΟΥΤΡΑ ΜΥΡΤΙΑΣ-ΒΑΡΕΙΑ-ΔΟΓΡΗ</t>
  </si>
  <si>
    <t>ΡΟΥΠΑΚΙΑΣ-ΑΓ.ΙΩΑΝΝΗΣ-ΣΥΝ.ΕΛΕΥΘΕΡΙΑΣ-ΕΘΝΙΚΗ ΟΔΟΣ 52</t>
  </si>
  <si>
    <t>ΠΑΛΑΙΟΜΑΝΙΝΑ-ΡΙΓΑΝΗ-ΓΟΥΡΙΩΤΙΣΣΑ</t>
  </si>
  <si>
    <t>ΔΥΟ ΡΕΜΜΑΤΑ</t>
  </si>
  <si>
    <t>ΚΕΡΑΣΟΒΟ-ΠΑΠΑΔΑΤΕΣ</t>
  </si>
  <si>
    <t>ΣΙΤΑΡΑΛΩΝΑ-ΠΑΜΦΙΟ-ΜΑΡΑΘΙΑΣ-ΚΑΨΟΡΑΧΗ-ΔΑΦΝΙΑΣ-ΑΓΙΟΣ ΑΝΔΡΕΑΣ-ΤΡΙΧΩΝΙΟ(12:30)</t>
  </si>
  <si>
    <t>ΣΙΤΑΡΑΛΩΝΑ-ΠΑΜΦΙΟ-ΜΑΡΑΘΙΑΣ-ΚΑΨΟΡΑΧΗ-ΔΑΦΝΙΑΣ-ΑΓΙΟΣ ΑΝΔΡΕΑΣ-ΤΡΙΧΩΝΙΟ(14:00)</t>
  </si>
  <si>
    <t>ΣΙΤΑΡΑΛΩΝΑ-ΠΑΜΦΙΟ-ΜΑΡΑΘΙΑΣ</t>
  </si>
  <si>
    <t>ΚΑΨΟΡΑΧΗ-ΔΑΦΝΙΑΣ-ΑΓ.ΑΝΔΡΕΑΣ</t>
  </si>
  <si>
    <t>ΚΕΧΡΙΝΙΑ-ΣΑΡΔΗΝΙΑ</t>
  </si>
  <si>
    <t>ΑΓΙΟΣ ΣΤΕΦΑΝΟΣ-ΡΙΒΙΟ</t>
  </si>
  <si>
    <t>ΤΡΙΚΛΙΝΟ-ΑΡΩΝΙΑΔΑ-ΚΑΤΩ ΣΤΑΘΑΣ</t>
  </si>
  <si>
    <t>ΑΜΟΡΓΙΑΝΟΙ-ΠΟΔΟΓΟΡΑ-ΜΑΛΕΣΙΑΔΑ-ΓΕΦ.ΒΕΡΓΑΣ-ΧΑΛΚΙΟΠΟΥΛΟ</t>
  </si>
  <si>
    <t>ΦΤΕΛΙΑ-ΛΟΥΤΡΟ</t>
  </si>
  <si>
    <t>ΑΥΛΑΚΙ-ΒΡΟΥΒΙΑΝΑ-ΠΕΡΔΙΚΑΚΙ-ΠΗΓΑΔΙΑ</t>
  </si>
  <si>
    <t>ΠΑΤΙΟΠΟΥΛΟ-ΘΥΑΜΟΣ-ΚΑΜΙΝΟΣ-ΑΓΡΙΔΙ</t>
  </si>
  <si>
    <t>ΑΕΤΟΣ-ΚΟΜΠΟΤΙ-ΤΡΥΦΟΥ-ΚΑΤΟΥΝΑ</t>
  </si>
  <si>
    <t>ΑΜΠΕΛΑΚΙ-ΚΑΜΠΟΣ ΑΜΠΕΛΑΚΙΟΥ-ΔΙΑΣΤ.ΜΠΟΥΚΑΣ</t>
  </si>
  <si>
    <t>ΠΕΤΣΑΛΙΑ-ΔΙΑΚΟΠΙΑ-ΠΑΤΙΟΠΟΥΛΟ-ΑΓΡΙΔΙ</t>
  </si>
  <si>
    <t>ΣΑΡΔΗΝΙΑ</t>
  </si>
  <si>
    <t>ΚΑΤΑΦΟΥΡΚΟ-ΑΝΟΙΞΙΑΤΙΚΟ-ΛΟΥΤΡΟ</t>
  </si>
  <si>
    <t>ΑΜΠΕΛΑΚΙ-ΚΑΜΠΟΣ-ΜΠΟΥΚΑ</t>
  </si>
  <si>
    <t>ΜΠΟΥΚΑ</t>
  </si>
  <si>
    <t>ΑΓΙΑ ΤΡΙΑΔΑ-ΣΚΡΕΙΚΟ-ΤΣΟΥΚΑ-ΠΡΟΦΗΤΗΣ ΗΛΙΑΣ-ΑΝΟΙΞΙΑΤΙΚΟ-ΛΟΥΤΡΟ</t>
  </si>
  <si>
    <t>ΣΤΑΝΟΥ</t>
  </si>
  <si>
    <t>ΣΠΑΡΤΟ</t>
  </si>
  <si>
    <t>ΜΑΛΕΣΙΑΔΑ-ΑΜΟΡΓΙΑΝΟΙ-ΓΙΑΝΝΟΠΟΥΛΟΙ-ΒΑΡΕΤΑΔΑ</t>
  </si>
  <si>
    <t>ΚΑΤΩ ΜΑΚΡΥΝΟΥ-ΠΑΜΦΙΟ-ΜΑΡΑΘΙΑΣ-ΣΙΤΑΡΑΛΩΝΑ</t>
  </si>
  <si>
    <t>ΛΟΥΤΡΑ ΣΤΑΧΤΗΣ-ΑΒΑΡΙΚΟΣ-ΚΟΦΤΡΑ</t>
  </si>
  <si>
    <t>ΚΑΛΟΥΔΙ-ΑΝΑΛΗΨΗ-ΠΕΤΡΟΧΩΡΙ</t>
  </si>
  <si>
    <t>ΚΑΛΛΙΘΕΑ-ΛΕΥΚΟ-ΤΑΞΙΑΡΧΗΣ</t>
  </si>
  <si>
    <t>ΜΙΚΡΗ       0-5%</t>
  </si>
  <si>
    <t>ΟΜΑΔΑ 3 (ΜΟΥΣΙΚΑ,ΣΜΕΑ,ΕΠΑΛ,ΚΑΛΛΙΤΕΧΝΙΚΑ,ΔΙΑΠΟΛΙΤΙΣΜΙΚΑ &amp; ΠΕΙΡΑΜΑΤΙΚΑ)</t>
  </si>
  <si>
    <t>ΔΑΛΕ1-3</t>
  </si>
  <si>
    <t>ΔΑΛΕ2-3</t>
  </si>
  <si>
    <t>ΔΑΛΕ3-3</t>
  </si>
  <si>
    <t>ΔΑΛΕ4-3</t>
  </si>
  <si>
    <t>ΔΑΛΕ5-3</t>
  </si>
  <si>
    <t>ΔΑΛΕ6-3</t>
  </si>
  <si>
    <t>ΔΑΛΕ7-3</t>
  </si>
  <si>
    <t>ΔΑΛΕ8-13</t>
  </si>
  <si>
    <t>ΔΑΒΛΕ1-3</t>
  </si>
  <si>
    <t>ΔΜΛΕ1-3</t>
  </si>
  <si>
    <t>ΔΜΛΕ2-3</t>
  </si>
  <si>
    <t>ΔΝΛΕ1-3</t>
  </si>
  <si>
    <t>ΔΝΛΕ2-3</t>
  </si>
  <si>
    <t>ΔΝΛΕ3-3</t>
  </si>
  <si>
    <t>ΜΟΥΣΙΚΟ ΣΧΟΛΕΙΟ ΑΓΡΙΝΙΟΥ</t>
  </si>
  <si>
    <t>1ο ΕΙΔ.ΔΗΜ.ΣΧΟΛ.ΑΓΡΙΝΙΟΥ</t>
  </si>
  <si>
    <t>ΕΠΑΛ ΚΑΤΟΧΗΣ</t>
  </si>
  <si>
    <t>ΕΠΑΛ ΚΑΤΟΧΗΣ-ΕΠΑΛ-ΜΕΣΟΛΟΓΓΙΟΥ</t>
  </si>
  <si>
    <t>ΕΙΔ.ΔΗΜ.ΣΧΟΛ.ΝΑΥΠΑΚΤΟΥ</t>
  </si>
  <si>
    <t>ΕΕΕΕΚ ΝΑΥΠΑΚΤΟΥ</t>
  </si>
  <si>
    <t>ΕΠΑΛ ΝΑΥΠΑΚΤΟΥ</t>
  </si>
  <si>
    <t>ΜΙΚΡΗ                  0-5%</t>
  </si>
  <si>
    <t>ΜΕΓΑΛΗ           &gt;5%</t>
  </si>
  <si>
    <t>ΜΕΓΑΛΗ                 &gt;5%</t>
  </si>
  <si>
    <t>ΜΕΓΑΛΗ             &gt;5%</t>
  </si>
  <si>
    <t>ΝΑΥΠΑΚΤΟΥ</t>
  </si>
  <si>
    <t>ΜΥΡΤΙΑ-ΒΑΡΕΙΑ-ΚΑΙΝΟΥΡΙΟ-ΕΝΤΟΣ ΑΓΡΙΝΙΟΥ</t>
  </si>
  <si>
    <t>ΛΕΠΕΝΟΥ-ΣΤΡΑΤΟΣ-ΝΕΑΠΟΛΗ-ΕΝΤΟΣ ΑΓΡΙΝΙΟΥ</t>
  </si>
  <si>
    <t>ΑΓΡΙΛΙΑ-ΜΕΣΟΛΟΓΓΙ-ΑΙΤΩΛΙΚΟ</t>
  </si>
  <si>
    <t>ΑΣΤΑΚΟΣ-ΜΑΧΑΙΡΑΣ-ΜΠΑΜΠΙΝΗ-ΦΥΤΕΙΕΣ</t>
  </si>
  <si>
    <t>ΑΓ.ΔΗΜΗΤΡΙΟΣ-ΚΡΥΣΤΑΛΛΗ-ΗΡΩΩΝ ΠΟΛΥΤΕΧΝΙΟΥ-ΠΛ.ΧΑΤΖΟΠΟΥΛΟΥ-ΜΑΚΡΗ-ΠΕΡΙΦ.ΟΔΟΣ-14ης ΣΕΠΤΕΜΒΡΙΟΥ(mini bus)</t>
  </si>
  <si>
    <t>ΕΝΤΟΣ ΑΓΡΙΝΙΟΥ</t>
  </si>
  <si>
    <t>ΚΑΛΥΒΙΑ-ΔΟΚΙΜΙ-ΕΝΤΟΣ ΑΓΡΙΝΙΟΥ</t>
  </si>
  <si>
    <t>ΓΡΑΜΜΑΤΙΚΟΥ-ΠΑΠΠΑΔΑΤΕΣ-ΖΕΥΓΑΡΑΚΙ-ΠΑΝΑΙΤΩΛΙΟ-ΑΓ.ΙΩΑΝΝΗΣ ΡΙΓΑΝΑΣ-ΕΝΤΟΣ ΑΓΡΙΝΙΟΥ</t>
  </si>
  <si>
    <t>ΑΙΤΩΛΙΚΟ</t>
  </si>
  <si>
    <t>ΑΣΤΑΚΟΣ-ΛΕΣΙΝΙ-ΚΑΤΟΧΗ-ΠΕΝΤΑΛΟΦΟΣ-ΓΟΥΡΙΑ</t>
  </si>
  <si>
    <t>ΠΛΑΤΑΝΙΤΗΣ-ΠΑΛΑΙΟΠΑΝΑΓΙΑ-ΑΛΩΝΑΚΙ-ΓΡΙΜΠΟΒΟ-ΣΚΑ</t>
  </si>
  <si>
    <t>ΛΥΓΙΑΣ-ΚΕΦΑΛΟΒΡΥΣΟ-ΛΑΟΥΡΔΕΚΗ-Β ΕΡΓΑΤΙΚΕΣ ΚΑΤΟΙΚΙΕΣ-ΠΑΛΑΙΟΠΑΝΑΓΙΑ-ΨΑΝΗ</t>
  </si>
  <si>
    <t>ΣΠΗΛΙΑ-ΣΕΡΓΟΥΛΑ-ΜΑΡΑΘΙΑΣ-ΜΟΝΑΣΤΗΡΑΚΙ-ΛΟΓΓΟΣ-ΜΑΛΑΜΑΤΑ-ΕΥΠΑΛΙΟ-ΠΕΥΚΑΚΙ-ΝΑΥΠΑΚΤΟΣ</t>
  </si>
  <si>
    <t>ΜΕΓΑΛΟ</t>
  </si>
  <si>
    <r>
      <t>ΟΜΑΔΑ 2</t>
    </r>
    <r>
      <rPr>
        <b/>
        <vertAlign val="superscript"/>
        <sz val="15"/>
        <color indexed="8"/>
        <rFont val="Cambria"/>
        <family val="1"/>
      </rPr>
      <t>η</t>
    </r>
  </si>
  <si>
    <t>ΤΑΞΙ</t>
  </si>
  <si>
    <t>ΔΑΤΑ1</t>
  </si>
  <si>
    <t>ΔΑΤΑ2</t>
  </si>
  <si>
    <t>ΔΑΤΑ3</t>
  </si>
  <si>
    <t>ΔΑΤΑ4</t>
  </si>
  <si>
    <t>ΔΑΤΑ5</t>
  </si>
  <si>
    <t>ΔΑΤΑ6</t>
  </si>
  <si>
    <t>ΔΑΤΑ7</t>
  </si>
  <si>
    <t>ΔΑΤΑ8</t>
  </si>
  <si>
    <t>ΔΑΤΑ9</t>
  </si>
  <si>
    <t>ΔΑΤΑ10</t>
  </si>
  <si>
    <t>ΔΑΤΑ11</t>
  </si>
  <si>
    <t>ΔΑΤΑ12</t>
  </si>
  <si>
    <t>ΔΑΤΑ13</t>
  </si>
  <si>
    <t>ΔΑΤΑ14</t>
  </si>
  <si>
    <t>ΔΑΤΑ15</t>
  </si>
  <si>
    <t>ΔΑΤΑ16</t>
  </si>
  <si>
    <t>ΔΑΤΑ17</t>
  </si>
  <si>
    <t>ΔΑΤΑ18</t>
  </si>
  <si>
    <t>ΔΑΤΑ19</t>
  </si>
  <si>
    <t>ΔΑΤΑ20</t>
  </si>
  <si>
    <t>ΔΑΤΑ21</t>
  </si>
  <si>
    <t>ΔΑΤΑ22</t>
  </si>
  <si>
    <t>ΔΑΤΑ23</t>
  </si>
  <si>
    <t>ΔΑΤΑ24</t>
  </si>
  <si>
    <t>ΔΑΤΑ25</t>
  </si>
  <si>
    <t>ΔΑΤΑ26</t>
  </si>
  <si>
    <t>ΔΑΤΑ27</t>
  </si>
  <si>
    <t>ΔΑΤΑ28</t>
  </si>
  <si>
    <t>ΔΑΤΑ29</t>
  </si>
  <si>
    <t>ΔΑΤΑ30</t>
  </si>
  <si>
    <t>ΔΑΤΑ31</t>
  </si>
  <si>
    <t>ΔΑΤΑ32</t>
  </si>
  <si>
    <t>ΔΑΤΑ33</t>
  </si>
  <si>
    <t>ΔΑΤΑ34</t>
  </si>
  <si>
    <t>ΔΑΤΑ35</t>
  </si>
  <si>
    <t>ΔΑΤΑ36</t>
  </si>
  <si>
    <t>ΔΑΤΑ37</t>
  </si>
  <si>
    <t>ΔΑΤΑ38</t>
  </si>
  <si>
    <t>ΔΑΤΑ39</t>
  </si>
  <si>
    <t>ΔΑΤΑ40</t>
  </si>
  <si>
    <t>ΔΑΤΑ41</t>
  </si>
  <si>
    <t>ΔΑΤΑ42</t>
  </si>
  <si>
    <t>ΔΑΤΑ43</t>
  </si>
  <si>
    <t>ΔΑΤΑ44</t>
  </si>
  <si>
    <t>ΔΑΤΑ45</t>
  </si>
  <si>
    <t>ΔΑΤΑ46</t>
  </si>
  <si>
    <t>ΔΑΤΑ47</t>
  </si>
  <si>
    <t>ΔΑΤΑ48</t>
  </si>
  <si>
    <t>ΔΑΤΑ49</t>
  </si>
  <si>
    <t>ΔΑΤΑ50</t>
  </si>
  <si>
    <t>ΔΑΤΑ51</t>
  </si>
  <si>
    <t>ΔΑΤΑ52</t>
  </si>
  <si>
    <t>ΔΑΤΑ53</t>
  </si>
  <si>
    <t>ΔΑΤΑ54</t>
  </si>
  <si>
    <t>ΔΑΤΑ55</t>
  </si>
  <si>
    <t>ΔΑΤΑ56</t>
  </si>
  <si>
    <t>ΔΑΤΑ57</t>
  </si>
  <si>
    <t>ΔΑΤΑ58</t>
  </si>
  <si>
    <t>ΔΑΤΑ59</t>
  </si>
  <si>
    <t>ΔΑΤΑ60</t>
  </si>
  <si>
    <t>ΔΑΤΑ61</t>
  </si>
  <si>
    <t>ΔΑΤΑ62</t>
  </si>
  <si>
    <t>ΔΑΤΑ63</t>
  </si>
  <si>
    <t>ΔΑΤΑ64</t>
  </si>
  <si>
    <t>ΔΑΤΑ65</t>
  </si>
  <si>
    <t>ΔΑΤΑ66</t>
  </si>
  <si>
    <t>ΔΑΤΑ67</t>
  </si>
  <si>
    <t>ΔΑΤΑ68</t>
  </si>
  <si>
    <t>ΔΑΤΑ69</t>
  </si>
  <si>
    <t>ΔΑΤΑ70</t>
  </si>
  <si>
    <t>ΔΑΤΑ72</t>
  </si>
  <si>
    <t>ΔΑΤΑ73</t>
  </si>
  <si>
    <t>ΔΑΤΑ74</t>
  </si>
  <si>
    <t>ΔΑΤΑ75</t>
  </si>
  <si>
    <t>ΔΑΤΑ76</t>
  </si>
  <si>
    <t>ΔΑΤΑ77</t>
  </si>
  <si>
    <t>ΔΑΤΑ78</t>
  </si>
  <si>
    <t>ΔΑΤΑ79</t>
  </si>
  <si>
    <t>ΔΑΤΑ80</t>
  </si>
  <si>
    <t>ΔΑΤΑ81</t>
  </si>
  <si>
    <t>ΔΑΤΑ82</t>
  </si>
  <si>
    <t>ΔΑΤΑ83</t>
  </si>
  <si>
    <t>ΔΑΤΑ85</t>
  </si>
  <si>
    <t>ΔΑΤΑ86</t>
  </si>
  <si>
    <t>ΔΑΤΑ87</t>
  </si>
  <si>
    <t>ΔΑΤΑ88</t>
  </si>
  <si>
    <t>ΔΑΤΑ89</t>
  </si>
  <si>
    <t>ΔΑΤΑ90</t>
  </si>
  <si>
    <t>ΔΑΤΑ91</t>
  </si>
  <si>
    <t>ΔΑΤΑ92</t>
  </si>
  <si>
    <t>ΔΑΤΑ93</t>
  </si>
  <si>
    <t>ΔΑΤΑ94</t>
  </si>
  <si>
    <t>ΔΑΤΑ95</t>
  </si>
  <si>
    <t>ΔΑΤΑ96</t>
  </si>
  <si>
    <t>ΔΑΤΑ97</t>
  </si>
  <si>
    <t>ΔΑΤΑ98</t>
  </si>
  <si>
    <t>ΔΑΤΑ99</t>
  </si>
  <si>
    <t>ΔΑΤΑ100</t>
  </si>
  <si>
    <t>ΔΑΤΑ101</t>
  </si>
  <si>
    <t>ΔΑΤΑ102</t>
  </si>
  <si>
    <t>ΔΑΤΑ103</t>
  </si>
  <si>
    <t>ΔΑΤΑ104</t>
  </si>
  <si>
    <t>ΔΑΤΑ105</t>
  </si>
  <si>
    <t>ΔΑΤΑ106</t>
  </si>
  <si>
    <t>ΔΑΤΑ107</t>
  </si>
  <si>
    <t>ΔΑΤΑ108</t>
  </si>
  <si>
    <t>ΔΑΤΑ109</t>
  </si>
  <si>
    <t>ΔΑΒΤΑ1</t>
  </si>
  <si>
    <t>ΔΑΒΤΑ2</t>
  </si>
  <si>
    <t>ΔΑΒΤΑ3</t>
  </si>
  <si>
    <t>ΔΑΒΤΑ4</t>
  </si>
  <si>
    <t>ΔΑΜΦΤΑ1</t>
  </si>
  <si>
    <t>ΔΑΜΦΤΑ2</t>
  </si>
  <si>
    <t>ΔΑΜΦΤΑ3</t>
  </si>
  <si>
    <t>ΔΑΜΦΤΑ4</t>
  </si>
  <si>
    <t>ΔΑΜΦΤΑ5</t>
  </si>
  <si>
    <t>ΔΑΜΦΤΑ6</t>
  </si>
  <si>
    <t>ΔΑΜΦΤΑ7</t>
  </si>
  <si>
    <t>ΔΑΜΦΤΑ8</t>
  </si>
  <si>
    <t>ΔΑΜΦΤΑ9</t>
  </si>
  <si>
    <t>ΔΑΜΦΤΑ10</t>
  </si>
  <si>
    <t>ΔΑΜΦΤΑ11</t>
  </si>
  <si>
    <t>ΔΑΜΦΤΑ12</t>
  </si>
  <si>
    <t>ΔΑΜΦΤΑ13</t>
  </si>
  <si>
    <t>ΔΑΜΦΤΑ14</t>
  </si>
  <si>
    <t>ΔΑΜΦΤΑ15</t>
  </si>
  <si>
    <t>ΔΑΜΦΤΑ16</t>
  </si>
  <si>
    <t>ΔΑΜΦΤΑ17</t>
  </si>
  <si>
    <t>ΔΑΜΦΤΑ18</t>
  </si>
  <si>
    <t>ΔΑΜΦΤΑ19</t>
  </si>
  <si>
    <t>ΔΑΜΦΤΑ20</t>
  </si>
  <si>
    <t>ΔΑΜΦΤΑ21</t>
  </si>
  <si>
    <t>ΔΑΜΦΤΑ22</t>
  </si>
  <si>
    <t>ΔΑΜΦΤΑ23</t>
  </si>
  <si>
    <t>ΔΑΜΦΤΑ24</t>
  </si>
  <si>
    <t>ΔΑΜΦΤΑ25</t>
  </si>
  <si>
    <t>ΔΑΜΦΤΑ26</t>
  </si>
  <si>
    <t>ΔΑΜΦΤΑ27</t>
  </si>
  <si>
    <t>ΔΑΜΦΤΑ28</t>
  </si>
  <si>
    <t>ΔΑΜΦΤΑ29</t>
  </si>
  <si>
    <t>ΔΑΜΦΤΑ30</t>
  </si>
  <si>
    <t>ΔΑΜΦΤΑ31</t>
  </si>
  <si>
    <t>ΔΑΜΦΤΑ32</t>
  </si>
  <si>
    <t>ΔΑΜΦΤΑ33</t>
  </si>
  <si>
    <t>ΔΑΜΦΤΑ34</t>
  </si>
  <si>
    <t>ΔΑΜΦΤΑ35</t>
  </si>
  <si>
    <t>ΔΑΜΦΤΑ36</t>
  </si>
  <si>
    <t>ΔΑΜΦΤΑ37</t>
  </si>
  <si>
    <t>ΔΑΜΦΤΑ38</t>
  </si>
  <si>
    <t>ΔΑΜΦΤΑ39</t>
  </si>
  <si>
    <t>ΔΑΜΦΤΑ40</t>
  </si>
  <si>
    <t>ΔΑΜΦΤΑ41</t>
  </si>
  <si>
    <t>ΔΑΜΦΤΑ42</t>
  </si>
  <si>
    <t>ΔΑΜΦΤΑ43</t>
  </si>
  <si>
    <t>ΔΑΜΦΤΑ44</t>
  </si>
  <si>
    <t>ΔΑΜΦΤΑ45</t>
  </si>
  <si>
    <t>ΔΑΜΦΤΑ46</t>
  </si>
  <si>
    <t>ΔΑΜΦΤΑ47</t>
  </si>
  <si>
    <t>ΔΑΜΦΤΑ48</t>
  </si>
  <si>
    <t>ΔΑΜΦΤΑ49</t>
  </si>
  <si>
    <t>ΔΑΜΦΤΑ50</t>
  </si>
  <si>
    <t>ΔΑΜΦΤΑ51</t>
  </si>
  <si>
    <t>ΔΑΜΦΤΑ52</t>
  </si>
  <si>
    <t>ΔΑΜΦΤΑ53</t>
  </si>
  <si>
    <t>ΔΑΜΦΤΑ54</t>
  </si>
  <si>
    <t>ΔΑΜΦΤΑ55</t>
  </si>
  <si>
    <t>ΔΑΜΦΤΑ56</t>
  </si>
  <si>
    <t>ΔΑΜΦΤΑ57</t>
  </si>
  <si>
    <t>ΔΑΜΦΤΑ58</t>
  </si>
  <si>
    <t>ΔΑΜΦΤΑ59</t>
  </si>
  <si>
    <t>ΔΑΜΦΤΑ60</t>
  </si>
  <si>
    <t>ΔΘΤΑ1</t>
  </si>
  <si>
    <t>ΔΘΤΑ2</t>
  </si>
  <si>
    <t>ΔΘΤΑ3</t>
  </si>
  <si>
    <t>ΔΘΤΑ4</t>
  </si>
  <si>
    <t>ΔΘΤΑ5</t>
  </si>
  <si>
    <t>ΔΘΤΑ6</t>
  </si>
  <si>
    <t>ΔΘΤΑ7</t>
  </si>
  <si>
    <t>ΔΘΤΑ8</t>
  </si>
  <si>
    <t>ΔΘΤΑ9</t>
  </si>
  <si>
    <t>ΔΘΤΑ10</t>
  </si>
  <si>
    <t>ΔΘΤΑ11</t>
  </si>
  <si>
    <t>ΔΘΤΑ12</t>
  </si>
  <si>
    <t>ΔΘΤΑ13</t>
  </si>
  <si>
    <t>ΔΘΤΑ14</t>
  </si>
  <si>
    <t>ΔΘΤΑ15</t>
  </si>
  <si>
    <t>ΔΘΤΑ16</t>
  </si>
  <si>
    <t>ΔΜΤΑ1</t>
  </si>
  <si>
    <t>ΔΜΤΑ2</t>
  </si>
  <si>
    <t>ΔΜΤΑ3</t>
  </si>
  <si>
    <t>ΔΜΤΑ4</t>
  </si>
  <si>
    <t>ΔΜΤΑ5</t>
  </si>
  <si>
    <t>ΔΜΤΑ6</t>
  </si>
  <si>
    <t>ΔΜΤΑ7</t>
  </si>
  <si>
    <t>ΔΜΤΑ8</t>
  </si>
  <si>
    <t>ΔΜΤΑ9</t>
  </si>
  <si>
    <t>ΔΜΤΑ10</t>
  </si>
  <si>
    <t>ΔΜΤΑ11</t>
  </si>
  <si>
    <t>ΔΜΤΑ12</t>
  </si>
  <si>
    <t>ΔΜΤΑ13</t>
  </si>
  <si>
    <t>ΔΜΤΑ14</t>
  </si>
  <si>
    <t>ΔΜΤΑ15</t>
  </si>
  <si>
    <t>ΔΜΤΑ16</t>
  </si>
  <si>
    <t>ΔΜΤΑ17</t>
  </si>
  <si>
    <t>ΔΜΤΑ18</t>
  </si>
  <si>
    <t>ΔΜΤΑ19</t>
  </si>
  <si>
    <t>ΔΜΤΑ20</t>
  </si>
  <si>
    <t>ΔΜΤΑ21</t>
  </si>
  <si>
    <t>ΔΜΤΑ22</t>
  </si>
  <si>
    <t>ΔΜΤΑ23</t>
  </si>
  <si>
    <t>ΔΜΤΑ24</t>
  </si>
  <si>
    <t>ΔΜΤΑ25</t>
  </si>
  <si>
    <t>ΔΜΤΑ26</t>
  </si>
  <si>
    <t>ΔΜΤΑ27</t>
  </si>
  <si>
    <t>ΔΜΤΑ28</t>
  </si>
  <si>
    <t>ΔΜΤΑ29</t>
  </si>
  <si>
    <t>ΔΜΤΑ30</t>
  </si>
  <si>
    <t>ΔΜΤΑ31</t>
  </si>
  <si>
    <t>ΔΜΤΑ32</t>
  </si>
  <si>
    <t>ΔΜΤΑ33</t>
  </si>
  <si>
    <t>ΔΜΤΑ34</t>
  </si>
  <si>
    <t>ΔΜΤΑ35</t>
  </si>
  <si>
    <t>ΔΜΤΑ36</t>
  </si>
  <si>
    <t>ΔΜΤΑ37</t>
  </si>
  <si>
    <t>ΔΜΤΑ38</t>
  </si>
  <si>
    <t>ΔΜΤΑ39</t>
  </si>
  <si>
    <t>ΔΜΤΑ40</t>
  </si>
  <si>
    <t>ΔΜΤΑ41</t>
  </si>
  <si>
    <t>ΔΜΤΑ42</t>
  </si>
  <si>
    <t>ΔΜΤΑ43</t>
  </si>
  <si>
    <t>ΔΜΤΑ44</t>
  </si>
  <si>
    <t>ΔΜΤΑ45</t>
  </si>
  <si>
    <t>ΔΜΤΑ46</t>
  </si>
  <si>
    <t>ΔΜΤΑ47</t>
  </si>
  <si>
    <t>ΔΜΤΑ48</t>
  </si>
  <si>
    <t>ΔΜΤΑ49</t>
  </si>
  <si>
    <t>ΔΜΤΑ50</t>
  </si>
  <si>
    <t>ΔΜΤΑ51</t>
  </si>
  <si>
    <t>ΔΝΤΑ1</t>
  </si>
  <si>
    <t>ΔΝΤΑ2</t>
  </si>
  <si>
    <t>ΔΝΤΑ3</t>
  </si>
  <si>
    <t>ΔΝΤΑ4</t>
  </si>
  <si>
    <t>ΔΝΤΑ5</t>
  </si>
  <si>
    <t>ΔΞΤΑ1</t>
  </si>
  <si>
    <t>ΔΞΤΑ2</t>
  </si>
  <si>
    <t>ΔΞΤΑ3</t>
  </si>
  <si>
    <t>ΔΞΤΑ4</t>
  </si>
  <si>
    <t>ΔΞΤΑ5</t>
  </si>
  <si>
    <t>ΔΞΤΑ6</t>
  </si>
  <si>
    <t>ΔΞΤΑ7</t>
  </si>
  <si>
    <t>ΔΞΤΑ8</t>
  </si>
  <si>
    <t>ΔΞΤΑ9</t>
  </si>
  <si>
    <t>ΔΞΤΑ10</t>
  </si>
  <si>
    <t>ΔΞΤΑ11</t>
  </si>
  <si>
    <t xml:space="preserve">1 &amp;2 </t>
  </si>
  <si>
    <t>ΓΥΜΝΑΣΙΟ ΓΑΒΑΛΟΥΣ</t>
  </si>
  <si>
    <t>(ΑΝΤΑΠ.ΚΤΕΛ)ΛΥΚΕΙΟ ΓΑΒΑΛΟΥΣ</t>
  </si>
  <si>
    <t>ΔΗΜ.ΣΧΟΛ.ΚΑΤΩ ΜΑΚΡΥΝΟΥΣ</t>
  </si>
  <si>
    <t>ΕΙΔ.ΕΠΑΓ/ΚΟ ΓΥΜΝΑΣΙΟ ΑΓΡΙΝΙΟΥ</t>
  </si>
  <si>
    <t>ΕΕΕΕΚ ΑΓΡΙΝΙΟΥ</t>
  </si>
  <si>
    <t>ΜΟΥΣΙΚΟ ΣΧΟΛ.ΑΓΡΙΝΙΟΥ</t>
  </si>
  <si>
    <t>4ο ΓΥΜΝΑΣΙΟ ΑΓΡΙΝΙΟΥ</t>
  </si>
  <si>
    <t>ΚΑΙΝΟΥΡΙΟ(ΑΝΤΑΠ.ΚΤΕΛ)-ΕΣΠΕΡΙΝΟ ΑΓΡΙΝΙΟΥ</t>
  </si>
  <si>
    <t>ΕΣΠΕΡΙΝΟ ΑΓΡΙΝΙΟΥ</t>
  </si>
  <si>
    <t>ΔΗΜΟΤΙΚΟ-ΓΥΜΝΑΣΙΟ ΠΑΡΑΒΟΛΑΣ</t>
  </si>
  <si>
    <t>ΔΗΜ.ΣΧΟΛ.ΣΤΡΑΤΟΥ</t>
  </si>
  <si>
    <t>ΜΕΣΑΡΙΣΤΑ(ΑΝΤΑΠ.ΚΤΕΛ)-ΛΥΚΕΙΟ ΓΑΒΑΛΟΥΣ-ΕΠΑΛ ΜΑΚΡΥΝΕΙΑΣ</t>
  </si>
  <si>
    <t>ΔΗΜ.ΣΧΟΛ.ΜΕΣΑΡΙΣΤΑΣ</t>
  </si>
  <si>
    <t>ΔΗΜ.ΣΧΟΛ.ΑΓΙΟΥ ΑΝΔΡΕΑ-ΝΗΠΙΑΓΩΓΕΙΟ</t>
  </si>
  <si>
    <t>ΑΙΤΩΛΙΚΟ(ΑΝΤΑΠ.ΚΤΕΛ)-ΕΣΠΕΡΙΝΟ ΓΥΜΝΑΣΙΟ ΑΓΡΙΝΙΟΥ</t>
  </si>
  <si>
    <t>5ο ΔΗΜ.ΣΧΟΛ.ΑΓΡΙΝΙΟΥ-ΔΗΜ.ΕΛΕΠΑΠ ΑΓΡΙΝΙΟΥ</t>
  </si>
  <si>
    <t>1ο ΕΙΔ.ΔΗΜΟΤΙΚΟ ΣΧΟΛ.ΑΓΡΙΝΙΟΥ</t>
  </si>
  <si>
    <t>(ΑΝΤΑΠ.ΤΑΞΙ)ΑΙΤΩΛΙΚΟ-ΜΟΥΣΙΚΟ ΣΧΟΛ.ΑΓΡΙΝΙΟΥ</t>
  </si>
  <si>
    <t>ΕΙΔ.ΔΗΜ.ΣΧΟΛ.ΕΛΕΠΑΠ ΑΓΡΙΝΙΟΥ-ΕΕΕΕΚ ΑΓΡΙΝΙΟΥ</t>
  </si>
  <si>
    <t>(ΑΝΤΑΠ.ΚΤΕΛ)ΜΟΥΣΙΚΟ ΣΧΟΛ.ΑΓΡΙΝΙΟΥ</t>
  </si>
  <si>
    <t>1ο ΕΠΑΛ ΑΓΡΙΝΙΟΥ</t>
  </si>
  <si>
    <t>ΕΙΔ.ΔΗΜ.ΣΧΟΛ.ΕΛΕΠΑΠ ΑΓΡΙΝΙΟΥ</t>
  </si>
  <si>
    <t>1ο ΔΗΜ.ΣΧΟΛ.ΝΕΑΠΟΛΗΣ</t>
  </si>
  <si>
    <t>ΓΥΜΝΑΣΙΟ ΛΕΠΕΝΟΥΣ-ΕΙΔ.ΕΠΑΓΓ/ΚΟ ΓΥΜΝΑΣΙΟ ΑΓΡΙΝΙΟΥ</t>
  </si>
  <si>
    <t>ΓΥΜΝΑΣΙΟ ΛΕΠΕΝΟΥΣ</t>
  </si>
  <si>
    <t>ΔΗΜ.ΣΧΟΛ.ΓΟΥΡΙΩΤΙΣΣΑΣ</t>
  </si>
  <si>
    <t>ΔΗΜ.ΣΧΟΛ.ΡΙΓΑΝΗΣ</t>
  </si>
  <si>
    <t>ΔΗΜ.ΣΧΟΛ.ΑΓΓΕΛΟΚΑΣΤΡΟΥ</t>
  </si>
  <si>
    <t>ΠΑΡΑΒΟΛΑ(ΑΝΤΑΠ.ΚΤΕΛ.)</t>
  </si>
  <si>
    <t>ΕΣΠΕΡΙΝΟ ΓΥΜΝΑΣΙΟ ΑΓΡΙΝΙΟΥ &amp; ΛΥΚΕΙΑΚΕΣ ΤΑΞΕΙΣ</t>
  </si>
  <si>
    <t>ΔΗΜ.ΣΧΟΛ.ΑΓΙΑΣ ΠΑΡΑΣΚΕΥΗΣ</t>
  </si>
  <si>
    <t>ΓΥΜΝΑΣΙΟ ΑΓΙΟΥ ΒΛΑΣΙΟΥ</t>
  </si>
  <si>
    <t>ΔΗΜ.ΣΧΟΛ.ΑΓΙΟΥ ΒΛΑΣΙΟΥ</t>
  </si>
  <si>
    <t>ΠΟΤΑΜΟΥΛΑ(ΑΝΤΑΠ.ΚΤΕΛ)1ο ΕΠΑΛ ΑΓΡΙΝΙΟΥ</t>
  </si>
  <si>
    <t>ΕΕΕΕΚ-ΑΓΡΙΝΙΟΥ-ΕΛΕΠΑΠ ΑΓΡΙΝΙΟΥ</t>
  </si>
  <si>
    <t>ΚΑΤΩ ΜΑΚΡΥΝΟΥ(ΑΝΤΑΠ.ΚΤΕΛ.)-ΛΥΚΕΙΟ ΓΑΒΑΛΟΥΣ</t>
  </si>
  <si>
    <t>2ο ΔΗΜ.ΣΧΟΛ.ΚΑΙΝΟΥΡΓΙΟΥ</t>
  </si>
  <si>
    <t>ΓΥΜΝΑΣΙΟ ΚΑΙΝΟΥΡΓΙΟΥ-2ο ΔΗΜ.ΣΧΟΛ.ΚΑΙΝΟΥΡΓΙΟΥ</t>
  </si>
  <si>
    <t>1ο-2ο ΔΗΜΟΤΙΚΟ ΣΧΟΛ.ΚΑΙΝΟΥΡΓΙΟΥ</t>
  </si>
  <si>
    <t>ΛΥΚΕΙΟ ΠΑΡΑΒΟΛΑΣ</t>
  </si>
  <si>
    <t>ΕΠΑΛ ΚΑΙΝΟΥΡΓΙΟΥ</t>
  </si>
  <si>
    <t>ΓΥΜΝΑΣΙΟ ΚΑΙΝΟΥΡΓΙΟΥ</t>
  </si>
  <si>
    <t>1ο-2ο ΕΙΔ.ΔΗΜΟΤΙΚΟ ΣΧΟΛ.ΑΓΡΙΝΙΟΥ</t>
  </si>
  <si>
    <t>ΔΗΜ.ΣΧΟΛ.ΣΚΟΥΤΕΡΑΣ</t>
  </si>
  <si>
    <t>ΚΑΤΩ ΜΑΚΡΥΝΟΥ(ΑΝΤΑΠ.ΚΤΕΛ)ΓΥΜΝΑΣΙΟ-ΛΥΚΕΙΟ ΓΑΒΑΛΟΥΣ</t>
  </si>
  <si>
    <t>ΔΗΜ.ΣΧΟΛ.ΛΕΠΕΝΟΥΣ-ΓΥΜΝΑΣΙΟ ΛΕΠΕΝΟΥΣ</t>
  </si>
  <si>
    <t>(ΑΝΤΑΠ.ΚΤΕΛ)-5ο ΛΥΚΕΙΟ ΑΓΡΙΝΙΟΥ</t>
  </si>
  <si>
    <t>ΕΙΔ.ΝΗΠΙΑΓΩΓΕΙΟ ΕΛΕΠΑΠ ΑΓΡΙΝΙΟΥ</t>
  </si>
  <si>
    <t>5ο ΓΕΛ ΑΓΡΙΝΙΟΥ</t>
  </si>
  <si>
    <t>ΔΗΜ.ΣΧΟΛ.ΛΕΠΕΝΟΥΣ</t>
  </si>
  <si>
    <t>2ο ΕΙΔ.ΔΗΜ.ΣΧΟΛ.ΑΓΡΙΝΙΟΥ</t>
  </si>
  <si>
    <t>ΓΥΜΝΑΣΙΟ ΠΑΝΑΙΤΩΛΙΟΥ</t>
  </si>
  <si>
    <t>ΔΗΜ.ΣΧΟΛ.ΚΑΤΩ ΖΕΥΓΑΡΑΚΙΟΥ</t>
  </si>
  <si>
    <t>ΕΕΕΕΚ ΑΓΡΙΝΙΟΥ-1ο ΕΙΔ.ΔΗΜ.ΣΧΟΛ.ΑΓΡΙΝΙΟΥ</t>
  </si>
  <si>
    <t>1ο ΕΙΔ.ΔΗΜΟΤΙΚΟ ΣΧΟΛ.ΑΓΡΙΝΙΟΥ-1ο ΝΗΠΙΑΓΩΓΕΙΟ ΑΓΡΙΝΙΟΥ</t>
  </si>
  <si>
    <t>(ΑΝΤΑΠ.ΑΣΤΙΚΟ)ΠΟΤΑΜΟΥΛΑ-3ο ΛΥΚΕΙΟ ΑΓΡΙΝΙΟΥ-2ο ΕΠΑΛ ΑΓΡΙΝΙΟΥ</t>
  </si>
  <si>
    <t>ΕΙΔ.ΔΗΜ.ΣΧΟΛ.ΕΛΕΠΑΠ ΑΓΡΙΝΙΟΥ-1ο ΕΙΔ.ΔΗΜ.ΣΧΟΛ.ΑΓΡΙΝΙΟΥ</t>
  </si>
  <si>
    <t>16ο ΔΗΜΟΤΙΚΟ ΣΧΟΛ.ΑΓΡΙΝΙΟΥ</t>
  </si>
  <si>
    <t>ΔΗΜ.ΣΧΟΛ.ΚΑΛΛΙΘΕΑΣ</t>
  </si>
  <si>
    <t>ΕΛΕΠΑΠ ΑΓΡΙΝΙΟΥ</t>
  </si>
  <si>
    <t>ΔΗΜ.ΣΧΟΛ.ΚΑΜΑΡΟΥΛΑΣ</t>
  </si>
  <si>
    <t>ΝΗΠΙΑΓΩΓΕΙΟ-ΔΗΜΟΤΙΚΟ ΚΑΜΑΡΟΥΛΑΣ</t>
  </si>
  <si>
    <t>ΔΗΜ.ΣΧΟΛ.ΠΑΛΑΙΡΟΥ</t>
  </si>
  <si>
    <t>ΔΗΜ.ΣΧΟΛ.ΒΟΝΙΤΣΑΣ</t>
  </si>
  <si>
    <t>ΕΠΑΛ ΒΟΝΙΤΣΑΣ-ΓΥΜΝΑΣΙΟ ΒΟΝΙΤΣΑΣ</t>
  </si>
  <si>
    <t>ΔΗΜ.ΣΧΟΛ.ΚΑΜΠΟΥ-ΒΑΛΤΟΥ</t>
  </si>
  <si>
    <t>ΓΥΜΝΑΣΙΟ ΜΑΛΕΣΙΑΔΑΣ-ΕΠΑΛ ΑΜΦΙΛΟΧΙΑΣ</t>
  </si>
  <si>
    <t>ΔΗΜ.ΣΧΟΛ.ΑΜΟΡΓΙΑΝΩΝ-ΓΥΜΝΑΣΙΟ ΜΑΛΕΣΙΑΔΑΣ</t>
  </si>
  <si>
    <t>ΑΝΤΑΠ.ΚΤΕΛ ΝΕΑ ΜΑΛΕΣΙΑΔΑ-ΕΠΑΛ ΑΜΦΙΛΟΧΙΑΣ</t>
  </si>
  <si>
    <t>ΓΥΜΝΑΣΙΟ ΜΑΛΕΣΙΑΔΑΣ</t>
  </si>
  <si>
    <t>ΔΗΜ.ΣΧΟΛ.ΜΑΛΕΣΙΑΔΑΣ</t>
  </si>
  <si>
    <t>ΝΗΠΙΑΓΩΓΕΙΟ-ΔΗΜΟΤΙΚΟ ΜΑΛΕΣΙΑΔΑΣ</t>
  </si>
  <si>
    <t>ΔΗΜΟΤΙΚΟ-ΓΥΜΝΑΣΙΟ ΜΑΛΕΣΙΑΔΑΣ</t>
  </si>
  <si>
    <t>ΔΗΜ.ΣΧΟΛ.ΠΡΟΦΗΤΗ ΗΛΙΑ</t>
  </si>
  <si>
    <t>ΔΗΜ.ΣΧΟΛ.ΜΕΝΙΔΙΟΥ</t>
  </si>
  <si>
    <t>ΔΗΜ.ΣΧΟΛ.ΣΠΑΡΤΟΥ</t>
  </si>
  <si>
    <t>ΔΗΜ.ΣΧΟΛ.ΑΝΟΙΞΙΑΤΙΚΟΥ</t>
  </si>
  <si>
    <t>ΓΥΜΝΑΣΙΟ ΕΜΠΕΣΣΟΥ</t>
  </si>
  <si>
    <t>ΑΝΤΑΠ.ΚΤΕΛ(ΓΥΜΝΑΣΙΟ ΕΜΠΕΣΣΟΥ)</t>
  </si>
  <si>
    <t>ΑΝΤΑΠ.ΚΤΕΛ(ΛΥΚΕΙΟ ΕΜΠΕΣΣΟΥ)</t>
  </si>
  <si>
    <t>ΠΑΤΙΟΠΟΥΛΟ(ΑΝΤΑΠ.ΚΤΕΛ)ΓΥΜΝΑΣΙΟ-ΛΥΚΕΙΟ ΕΜΠΕΣΣΟΥ</t>
  </si>
  <si>
    <t>ΔΗΜ.ΣΧΟΛ.Ν.ΧΑΛΚΙΟΠΟΥΛΟΥ</t>
  </si>
  <si>
    <t>ΓΥΜΝΑΣΙΟ ΛΟΥΤΡΟΥ-(ΑΝΤΑΠ ΚΤΕΛ.)ΕΠΑΛ ΑΜΦΙΛΟΧΙΑΣ</t>
  </si>
  <si>
    <t>ΑΜΠΕΛΑΚΙ-(ΑΝΤΑΠ.ΚΤΕΛ)ΓΥΜΝΑΣΙΟ ΛΟΥΤΡΟΥ-ΛΥΚΕΙΟ ΑΜΦΙΛΟΧΙΑΣ</t>
  </si>
  <si>
    <t>ΔΗΜ.ΣΧΟΛ.ΣΑΡΔΗΝΙΩΝ</t>
  </si>
  <si>
    <t>ΑΝΤΑΠ.ΚΤΕΛ(ΕΠΑΛ ΑΜΦΙΛΟΧΙΑΣ)</t>
  </si>
  <si>
    <t>ΜΑΛΕΣΙΑΔΑ(ΑΝΤΑΠ.ΚΤΕΛ)-ΕΠΑΛ ΑΜΦΙΛΟΧΙΑΣ</t>
  </si>
  <si>
    <t>ΔΗΜΟΤΙΚΟ-ΓΥΜΝΑΣΙΟ ΕΜΠΕΣΟΥ</t>
  </si>
  <si>
    <t>ΔΗΜ.ΣΧΟΛ.ΕΜΠΕΣΟΥ</t>
  </si>
  <si>
    <t>ΛΥΚΕΙΟ ΕΜΠΕΣΟΥ</t>
  </si>
  <si>
    <t>(ΑΝΤΠ.ΚΤΕΛ.)ΓΥΜΝΑΣΙΟ ΛΟΥΤΡΟΥ</t>
  </si>
  <si>
    <t>(ΑΝΤΑΠ. ΚΤΕΛ)-ΚΑΜΠΟΣ ΒΑΛΤΟΥ-ΓΥΜΝΑΣΙΟ ΛΟΥΤΡΟΥ</t>
  </si>
  <si>
    <t>3ο ΔΗΜ.ΣΧΟΛ.ΑΜΦΙΛΟΧΙΑΣ</t>
  </si>
  <si>
    <t>(ΑΝΤΑΠ.ΚΤΕΛ)ΓΥΜΝΑΣΙΟ ΑΜΦΙΛΟΧΙΑΣ</t>
  </si>
  <si>
    <t>ΔΗΜ.ΣΧΟΛ.ΑΜΟΡΓΙΑΝΩΝ</t>
  </si>
  <si>
    <t>ΔΗΜ.ΣΧΟΛ.ΧΑΛΚΙΟΠΟΥΛΟΥ</t>
  </si>
  <si>
    <t>ΔΗΜ.ΣΧΟΛ.ΧΑΛΚΙΟΠΟΥΛΟΥ-ΝΗΠΙΑΓΩΓΕΙΟ ΧΑΛΚΙΟΠΟΥΛΟΥ</t>
  </si>
  <si>
    <t>ΔΗΜ.ΣΧΟΛ.ΚΕΧΡΙΝΙΑΣ</t>
  </si>
  <si>
    <t>ΝΕΑ ΜΑΛΕΣΙΑΔΑ(ΑΝΤΑΠ.ΚΤΕΛ)-ΕΠΑΛ ΑΜΦΙΛΟΧΙΑΣ</t>
  </si>
  <si>
    <t>ΔΗΜ.ΣΧΟΛ.ΘΕΡΜΟΥ</t>
  </si>
  <si>
    <t>ΓΕΝ.ΛΥΚ.ΘΕΡΜΟΥ</t>
  </si>
  <si>
    <t>ΓΥΜΝΑΣΙΟ ΘΕΡΜΟΥ</t>
  </si>
  <si>
    <t>ΛΥΚΕΙΟ ΘΕΡΜΟΥ</t>
  </si>
  <si>
    <t>ΔΗΜΟΤΙΚΟ-ΓΥΜΝΑΣΙΟ ΘΕΡΜΟΥ</t>
  </si>
  <si>
    <t>3ο ΔΗΜ.ΣΧΟΛ.ΑΙΤΩΛΙΚΟΥ</t>
  </si>
  <si>
    <t>1ο ΔΗΜ.ΣΧΟΛ.ΑΙΤΩΛΙΚΟΥ</t>
  </si>
  <si>
    <t>ΔΗΜ.ΣΧΟΛ.ΚΑΤΟΧΗΣ-ΓΥΜΝΑΣΙΟ ΚΑΤΟΧΗΣ</t>
  </si>
  <si>
    <t>1ο ΓΥΜΝΑΣΙΟ ΜΕΣΟΛΟΓΓΙΟΥ</t>
  </si>
  <si>
    <t>ΔΗΜ.ΣΧΟΛ.ΧΡΥΣΟΒΕΡΓΙΟΥ</t>
  </si>
  <si>
    <t>6ο ΔΗΜ.ΣΧΟΛ.ΜΕΣΟΛΟΓΓΙΟΥ</t>
  </si>
  <si>
    <t>ΔΗΜ.ΣΧΟΛ.ΑΓΙΟΥ ΘΩΜΑ</t>
  </si>
  <si>
    <t>2ο ΓΥΜΝΑΣΙΟ ΜΕΣΟΛΟΓΓΙΟΥ-ΕΠΑΛ ΜΕΣΟΛΟΓΓΙΟΥ-2ο ΛΥΚΕΙΟ ΜΕΣΟΛΟΓΓΙΟΥ</t>
  </si>
  <si>
    <t>1ο ΓΥΜΝΑΣΙΟ ΜΕΣΟΛΟΓΓΙΟΥ-1ο ΛΥΚΕΙΟ ΜΕΣΟΛΟΓΓΙΟΥ</t>
  </si>
  <si>
    <t>ΕΣΠΕΡΙΝΟ ΓΥΜΝΑΣΙΟ ΜΕΣΟΛΟΓΓΙΟΥ</t>
  </si>
  <si>
    <t>ΔΗΜ.ΣΧΟΛ.ΑΓ.ΘΩΜΑ</t>
  </si>
  <si>
    <t>2ο ΔΗΜ.ΣΧΟΛ.ΜΕΣΟΛΟΓΓΙΟΥ</t>
  </si>
  <si>
    <t>5ο ΔΗΜ.ΣΧΟΛ.ΜΕΣΟΛΟΓΓΙΟΥ</t>
  </si>
  <si>
    <t xml:space="preserve">6ο ΔΗΜ.ΣΧΟΛ.ΜΕΣΟΛΟΓΓΙΟΥ-1ο ΕΠΑΛ </t>
  </si>
  <si>
    <t>1ο ΔΗΜ.ΣΧΟΛ.ΜΕΣΟΛΟΓΓΙΟΥ-2ο ΔΗΜ.ΣΧΟΛ.ΜΕΣΟΛΟΓΓΙΟΥ</t>
  </si>
  <si>
    <t>2ο ΓΥΜΝΑΣΙΟ-2ο ΛΥΚΕΙΟ-1ο ΕΠΑΛ ΜΕΣΟΛΟΓΓΙΟΥ</t>
  </si>
  <si>
    <t>2ο ΓΥΜΝΑΣΙΟ-2ο ΛΥΚΕΙΟ</t>
  </si>
  <si>
    <t>1ο ΓΥΜΝΑΣΙΟ ΜΕΣΟΛΟΓΓΙΟΥ-1ο ΕΠΑΛ ΜΕΣΟΛΟΓΓΙΟΥ</t>
  </si>
  <si>
    <t>2ο ΔΗΜ.ΣΧΟΛ.ΜΕΣΟΛΟΓΓΙΟΥ-1ο ΓΥΜΝΑΣΙΟ ΜΕΣΟΛΟΓΓΙΟΥ</t>
  </si>
  <si>
    <t>ΔΗΜ.ΣΧΟΛ.ΕΥΗΝΟΧΩΡΙΟΥ</t>
  </si>
  <si>
    <t>ΓΥΜΝΑΣΙΟ ΚΑΤΟΧΗΣ</t>
  </si>
  <si>
    <t>ΕΠΑΛ ΜΕΣΟΛΟΓΓΙΟΥ</t>
  </si>
  <si>
    <t>(ΑΝΤΑΠ.ΚΤΕΛ)ΕΠΑΛ ΜΕΣΟΛΟΓΓΙΟΥ</t>
  </si>
  <si>
    <t>ΓΥΜΝΑΣΙΟ ΑΙΤΩΛΙΚΟΥ</t>
  </si>
  <si>
    <t>ΓΥΜΝΑΣΙΟ-ΕΠΑΛ ΚΑΤΟΧΗΣ</t>
  </si>
  <si>
    <t>ΝΗΠΙΑΓΩΓΕΙΟ ΠΕΝΤΑΛΟΦΟΥ-ΔΗΜΟΤΙΚΟ ΠΕΝΤΑΛΟΦΟΥ</t>
  </si>
  <si>
    <t>ΧΑΝΙΑ ΓΑΒΡΟΛΙΜΝΗΣ ΑΝΤΑΠ.ΚΤΕΛ. ΓΙΑ ΕΠΑΛ ΝΑΥΠΑΚΤΟΥ</t>
  </si>
  <si>
    <t>ΕΕΕΕΚ.ΝΑΥΠΑΚΤΟΥ</t>
  </si>
  <si>
    <t>ΔΗΜ.ΣΧΟΛ.ΓΑΥΡΟΛΙΜΝΗΣ-ΕΕΕΕΚ ΝΑΥΠΑΚΤΟΥ</t>
  </si>
  <si>
    <t>ΔΗΜ.ΣΧΟΛ.ΠΑΛΑΙΟΜΑΝΙΝΑΣ</t>
  </si>
  <si>
    <t>ΔΗΜ.ΣΧΟΛ.ΑΣΤΑΚΟΥ</t>
  </si>
  <si>
    <t>ΝΗΠΙΑΓΩΓΕΙΟ-ΔΗΜΟΤΙΚΟ-ΓΥΜΝΑΣΙΟ ΑΣΤΑΚΟΥ</t>
  </si>
  <si>
    <t>ΔΗΜ.ΣΧΟΛ.ΚΑΡΑΙΣΚΑΚΗ</t>
  </si>
  <si>
    <t>ΑΚΤΙΟΥ ΒΟΝΙΤΣΑΣ</t>
  </si>
  <si>
    <t>ΑΝΩ ΜΑΚΡΥΝΟΥ-ΓΑΒΡΙΑ</t>
  </si>
  <si>
    <t>ΠΗΓΑΔΟΥΛΙΑ-ΑΓΙΟΙ ΑΠΟΣΤΟΛΟΙ-ΑΝΩ ΜΑΚΡΥΝΟΥ</t>
  </si>
  <si>
    <t>ΓΑΒΡΙΑΣ</t>
  </si>
  <si>
    <t>ΓΡΑΜΜΑΤΙΚΟΥ-ΑΓ.ΧΡΙΣΤΟΦΟΡΟΥ 20-ΔΗΜΟΤΣΕΛΙΟΥ 3-ΣΠΟΛΑΙΤΑ</t>
  </si>
  <si>
    <t>ΑΓ.ΧΡΙΣΤΟΦΟΡΟΥ 20-ΔΗΜΟΤΣΕΛΙΟΥ 3-ΣΠΟΛΑΙΤΑ</t>
  </si>
  <si>
    <t>ΧΑΡΙΛΑΟΥ ΤΡΙΚΟΥΠΗ 134-ΓΕΩΡΓΑΚΗ 3-ΒΑΡΝΑΚΙΩΤΗ &amp; ΧΑΡ.ΤΡΙΚΟΥΠΗ</t>
  </si>
  <si>
    <t>ΤΖΑΜΙ-ΜΕΓΑΛΗ ΧΩΡΑ-ΛΕΥΚΑ-ΜΠΟΥΖΙ-ΤΣΙΑΚΑΓΚΕΙΚΑ-ΤΟ ΜΕΣΗΜΕΡΙ ΕΚΤΕΛΕΙ ΚΑΙ ΣΠΟΛΑΙΤΑ</t>
  </si>
  <si>
    <t>ΝΑΥΠΑΚΤΟΥ 250-ΑΓΓΕΛΟΚΑΣΤΡΟ</t>
  </si>
  <si>
    <t>ΣΥΝ.ΕΛΕΥΘΕΡΙΑΣ-ΑΓ.ΧΡΙΣΤΟΦΟΡΟΣ-ΕΥΤΥΧΙΑΣ ΚΑΛΥΒΑ 4-Ι.ΡΙΤΣΟΥ 33</t>
  </si>
  <si>
    <t>ΚΑΜΑΡΟΥΛΑ-ΚΟΚΚΙΝΟΠΥΛΙΑ</t>
  </si>
  <si>
    <t>ΜΥΡΤΙΑ-ΠΑΡΑΒΟΛΑ</t>
  </si>
  <si>
    <t>ΜΑΡΙΑΣ ΚΑΛΛΑΣ 6</t>
  </si>
  <si>
    <t>ΝΕΑ ΑΓΙΑ ΒΑΡΒΑΡΑ</t>
  </si>
  <si>
    <t>ΑΓΙΑ ΒΑΡΒΑΡΑ-ΑΝΩ ΤΡΑΓΑΝΑ</t>
  </si>
  <si>
    <t>ΖΑΧ.ΠΑΠΑΝΤΩΝΙΟΥ 4 -ΜΟΝΕΜΒΑΣΙΑΣ &amp; ΔΥΡΡΟΥ 1</t>
  </si>
  <si>
    <t>ΜΑΤΣΟΥΚΙ-ΛΙΑΠΙΚΑ</t>
  </si>
  <si>
    <t>ΠΥΡΓΙ-ΦΙΛΙΑΣ-ΕΡΓΑΤ.ΔΟΚΙΜΙ</t>
  </si>
  <si>
    <t>ΠΥΡΓΙ</t>
  </si>
  <si>
    <t>ΤΣΙΛΙΓΙΑΝΕΙΚΑ</t>
  </si>
  <si>
    <t xml:space="preserve">ΑΝΩ ΑΓΙΟΣ ΑΝΔΡΕΑΣ </t>
  </si>
  <si>
    <t>ΚΑΖΑΝΕΙΚΑ</t>
  </si>
  <si>
    <t>ΑΓΙΟΣ ΓΕΩΡΓΙΟΣ-ΜΕΣΟΛΟΓΓΙ</t>
  </si>
  <si>
    <t>ΚΑΚΑΒΙΑ 20 ΑΓΡΙΝΙΟ</t>
  </si>
  <si>
    <t>ΚΥΨΕΛΗ-ΜΕΤΑΞΑ</t>
  </si>
  <si>
    <t>ΠΑΛΑΙΟΜΑΝΙΝΑ-ΚΑΣΤΡΑΚΙ-ΣΠΟΛΑΙΤΑ-ΑΓ.ΓΕΩΡΓΙΟΣ ΕΛΑΙΟΦΥΤΟΥ</t>
  </si>
  <si>
    <t>ΡΙΓΑΝΗ-ΓΟΥΡΙΩΤΙΣΣΑ-ΟΧΘΙΑ</t>
  </si>
  <si>
    <t>ΚΑΛΥΒΙΑ-ΜΕΓ.ΧΩΡΑ-ΓΙΑΝΝΟΥΖΙ</t>
  </si>
  <si>
    <t>ΑΣΤΑΚΟΣ</t>
  </si>
  <si>
    <t>ΜΑΚΡΥΝΟΥ-ΚΑΨΟΡΑΧΗ-ΠΑΠΠΑΔΑΤΕΣ</t>
  </si>
  <si>
    <t>ΠΑΡΑΛΙΑ ΣΤΑΜΝΑΣ</t>
  </si>
  <si>
    <t>ΣΤΑΝΟΥ-ΚΥΨΕΛΗ-ΛΕΠΕΝΟΥ-ΣΤΡΑΤΟΣ-ΝΕΑΠΟΛΗ</t>
  </si>
  <si>
    <t>ΚΤΕΛ ΑΓΡΙΝΙΟΥ</t>
  </si>
  <si>
    <t>ΦΗΤΕΙΕΣ-ΛΕΠΕΝΟΥ</t>
  </si>
  <si>
    <t>ΚΟΚΚΙΝΟΛΟΓΓΟΣ-ΚΑΜΑΡΟΥΛΑ</t>
  </si>
  <si>
    <t>ΜΑΚΡΙΑ ΡΑΧΗ</t>
  </si>
  <si>
    <t>ΠΑΛΑΙΟΚΑΣΤΡΟ</t>
  </si>
  <si>
    <t>ΠΑΛΑΙΟΚΑΣΤΡΟ-ΓΗΠΕΔΟ</t>
  </si>
  <si>
    <t>ΑΧΕΛΩΟΣ</t>
  </si>
  <si>
    <t>ΒΛΟΧΟΣ</t>
  </si>
  <si>
    <t>ΓΟΥΡΙΩΤΙΣΣΑ-ΡΙΓΑΝΙ</t>
  </si>
  <si>
    <t>ΓΟΥΡΙΩΤΙΣΣΑ-ΓΑΛΙΤΣΑ</t>
  </si>
  <si>
    <t>ΑΓΚΙΝΑΡΑ ΓΟΥΡΙΩΤΙΣΣΑΣ-ΝΗΣΙ</t>
  </si>
  <si>
    <t>ΚΟΚΚΙΝΟΠΥΛΙ</t>
  </si>
  <si>
    <t>ΧΡΥΣΟΒΕΡΓΙ</t>
  </si>
  <si>
    <t>ΣΤΑΘΜΟΣ ΑΓΓΕΛΟΚΑΣΤΡΟΥ</t>
  </si>
  <si>
    <t>ΑΓ.ΓΕΩΡΓΙΟΣ ΠΑΛΑΙΟΚΑΡΥΑΣ</t>
  </si>
  <si>
    <t>ΠΑΝΤΑΝΑΣΣΑ-ΑΓΙΑΣ ΒΑΡΒΑΡΑΣ 64-ΚΑΜΑΡΟΥΛΑΣ 36</t>
  </si>
  <si>
    <t>ΣΚΟΥΤΕΡΑ-ΛΑΣΠΕΣ</t>
  </si>
  <si>
    <t>ΑΓΙΑ ΒΑΡΒΑΡΑ-ΣΤΑΥΡΟΠΥΚΙΑ-ΑΓΙΟΣ ΔΗΜΗΤΡΙΟΣ</t>
  </si>
  <si>
    <t>ΠΑΛΙΑΜΠΕΛΑ-ΑΓΙΟΣ ΔΗΜΗΤΡΙΟΣ</t>
  </si>
  <si>
    <t>ΠΕΝΤΑΚΟΡΦΟ</t>
  </si>
  <si>
    <t>ΟΡΦΑΝΟ-ΧΟΥΝΙ</t>
  </si>
  <si>
    <t>ΚΑΡΑΜΑΝΕΙΚΑ</t>
  </si>
  <si>
    <t>ΑΓΙΟΣ ΑΝΔΡΕΑΣ-ΓΑΒΑΛΟΥ-ΓΡΑΜΜΑΤΙΚΟΥ-ΠΑΠΑΔΑΤΕΣ(ΠΡΩΙ)</t>
  </si>
  <si>
    <t>ΑΓΙΟΙ ΑΠΟΣΤΟΛΟΙ-ΑΝΩ ΜΑΚΡΥΝΟΥ</t>
  </si>
  <si>
    <t>ΤΟΥΡΚΟΜΝΗΜΑΤΑ-ΠΑΛΑΙΟΚΑΛΥΒΑ</t>
  </si>
  <si>
    <t>ΣΑΝΙΔΙΑ</t>
  </si>
  <si>
    <t>ΑΝΩ ΒΛOΧΟΣ</t>
  </si>
  <si>
    <t>ΣΑΝΙΔΙΑ(ΜΟΝΟ ΕΠΙΣΤΡΟΦΗ)</t>
  </si>
  <si>
    <t>ΒΛΟΧΟΣ-ΠΑΛΑΙΟΚΑΛΥΒΑ</t>
  </si>
  <si>
    <t>ΚΟΜΠΩΤΗ-ΚΥΨΕΛΗ</t>
  </si>
  <si>
    <t>ΕΛΛΗΝΙΚΑ ΣΚΟΥΤΕΡΑΣ</t>
  </si>
  <si>
    <t>ΣΤΑΜΑΤΟΓΙΑΝΝΕΙΚΑ</t>
  </si>
  <si>
    <t>ΣΙΤΟΜΕΝΑ-ΖΕΥΓΑΡΑΚΙ-ΜΑΣΤΡΟΓΙΑΝΝΕΙΚΑ</t>
  </si>
  <si>
    <t>ΔΟΥΝΕΙΚΑ</t>
  </si>
  <si>
    <t>ΛΑΓΚΑΔΑ</t>
  </si>
  <si>
    <t>ΚΑΝΔΗΛΑ ΞΗΡΟΜΕΡΟΥ</t>
  </si>
  <si>
    <t>ΓΙΑΝΝΟΥΖΙ-ΜΠΟΥΖΙ</t>
  </si>
  <si>
    <t>ΠΟΤΑΜΟΥΛΑ</t>
  </si>
  <si>
    <t>ΜΑΤΣΟΥΚΙ</t>
  </si>
  <si>
    <t>ΠΑΛΑΙΟΜΥΛΟΣ-ΟΧΘΙΑ</t>
  </si>
  <si>
    <t>ΡΑΧΗ</t>
  </si>
  <si>
    <t>ΣΤΑΘΑΣ-ΧΑΛΚΙΟΠΟΥΛΟ-ΜΑΛΕΣΙΑΔΑ</t>
  </si>
  <si>
    <t xml:space="preserve">ΕΛΛΗΝΙΚΑ </t>
  </si>
  <si>
    <t xml:space="preserve">ΚΑΠΠΑΔΟΚΙΑΣ 30-ΚΟΛΟΚΟΤΡΩΝΗ </t>
  </si>
  <si>
    <t>ΝΕΑ ΑΒΟΡΑΝΗ</t>
  </si>
  <si>
    <t>ΧΑΡΙΛΑΟΥ ΤΡΙΚΟΥΠΗ 43-ΜΑΚΕΔΟΝΙΑΣ 10</t>
  </si>
  <si>
    <t>ΒΑΡΚΟΥΛΙΑ ΣΚΟΥΤΕΡΑ-ΚΑΛΑΒΡΥΤΩΝ 7-ΑΛΕΞ. &amp; ΠΑΝΕΠΙΣΤΗΜΙΟΥ 1</t>
  </si>
  <si>
    <t>ΑΝΩ ΖΕΥΓΑΡΑΚΙ</t>
  </si>
  <si>
    <t>ΗΡΩΩΝ ΠΟΛΥΤΕΧΝΙΟΥ 27-31</t>
  </si>
  <si>
    <t>ΠΑΡΟΔΟΣ ΑΓΙΑΣ ΕΛΕΟΥΣΗΣ-ΜΕΓΑΛΗ ΧΩΡΑ</t>
  </si>
  <si>
    <t>ΣΠΟΛΑΙΤΑ</t>
  </si>
  <si>
    <t>ΠΛΑΤΑΝΟΡΕΜΑ</t>
  </si>
  <si>
    <t>ΓΑΒΑΛΟΥ-ΠΑΠΑΔΑΤΕΣ-ΧΑΛΙΚΙ ΠΑΝΑΙΤΩΛΙΟΥ-ΠΑΝΑΙΤΩΛΙΟ</t>
  </si>
  <si>
    <t>ΑΣΤΑΚΟΣ-ΚΑΡΑΙΣΚΑΚΗ</t>
  </si>
  <si>
    <t>ΠΤΕΛΕΑ ΒΑΛΤΟΥ-ΦΑΛΑΓΓΙΑ-ΑΜΦΙΛΟΧΙΑ</t>
  </si>
  <si>
    <t>ΑΜΠΕΛΙΑ-ΔΙΑΣΤΑΥΡΩΣΗ ΑΜΠΕΛΙΩΝ(ΑΝΤΑΠ.ΚΤΕΛ)</t>
  </si>
  <si>
    <t>ΒΑΙΝΑΡΙ-ΚΥΠΑΡΙΣΣΟΣ</t>
  </si>
  <si>
    <t>ΕΛΛΗΝΙΚΑ-ΖΕΥΓΑΡΑΚΙ-ΕΡΜΙΤΣΑ</t>
  </si>
  <si>
    <t>ΑΓΙΟΣ ΝΙΚΟΛΑΟΣ</t>
  </si>
  <si>
    <t>ΔΙΑΜΑΝΤΗ 64-ΚΑΛΥΒΑ 4</t>
  </si>
  <si>
    <t>ΚΡΥΟ ΝΕΡΟ</t>
  </si>
  <si>
    <t>ΠΥΡΓΙ-ΑΓΙΟΣ ΝΙΚΟΛΑΟΣ</t>
  </si>
  <si>
    <t>ΚΟΚΚΙΝΟΠΥΛΙΑ</t>
  </si>
  <si>
    <t>ΑΝΟΙΞΙΑΤΙΚΟ-ΑΜΦΙΛΟΧΙΑ</t>
  </si>
  <si>
    <t>ΠΕΡΔΙΚΑΚΙ-ΕΜΠΕΣΣΟΣ</t>
  </si>
  <si>
    <t>ΠΕΡΙΒΟΛΙΑ ΠΑΛΑΙΡΟΥ</t>
  </si>
  <si>
    <t>ΣΤΕΝΟ ΠΑΛΑΙΡΟΥ</t>
  </si>
  <si>
    <t>ΑΚΤΙΟ ΒΟΝΙΤΣΑΣ</t>
  </si>
  <si>
    <t>ΠΑΝΑΓΙΑ ΒΟΝΙΤΣΑΣ</t>
  </si>
  <si>
    <t>ΚΑΨΑΛΟΧΩΡΙ-ΑΜΦΙΛΟΧΙΚΟ ΑΡΓΟΣ</t>
  </si>
  <si>
    <t>ΑΝΩ ΚΕΡΑΜΙΔΙ-ΚΑΤΩ ΚΕΡΑΜΙΔΙ</t>
  </si>
  <si>
    <t>ΜΑΛΑΤΕΙΚΟ-ΔΙΑΣΤ.ΑΜΟΡΓΙΑΝΟΙ(ΔΗΜ.ΣΧΟΛ.ΑΜΟΡΓΙΑΝΩΝ)</t>
  </si>
  <si>
    <t>ΧΑΜΟΡΙΚΗ-ΑΜΟΡΓΙΑΝΟΙ</t>
  </si>
  <si>
    <t>ΠΑΛΑΙΟ ΣΤΑΘΑ-ΣΤΑΘΑ</t>
  </si>
  <si>
    <t>ΡΙΓΑΝΗ</t>
  </si>
  <si>
    <t>ΓΕΦΥΡΑ ΒΕΡΓΑΣ</t>
  </si>
  <si>
    <t>ΓΕΦΥΡΑ ΒΕΡΓΑΣ-ΑΝΩ ΚΑΜΠΟΣ(12:30 &amp; 14:00)</t>
  </si>
  <si>
    <t>ΠΕΤΡΩΝΑ-ΑΛΕΥΡΑΔΑ</t>
  </si>
  <si>
    <t>ΥΠΑΠΑΝΤΗ ΠΕΤΡΩΝΑΣ</t>
  </si>
  <si>
    <t>ΜΑΚΡΥΛΑΚΙ-ΠΑΛΙΟΛΑΚΚΑ</t>
  </si>
  <si>
    <t>ΚΑΤΣΑΡΕΛΑ</t>
  </si>
  <si>
    <t>ΛΑΚΚΑ</t>
  </si>
  <si>
    <t>ΠΑΛΙΑΥΛΗ-ΑΓΡΙΛΟΒΟΥΝΙ</t>
  </si>
  <si>
    <t>ΚΑΣΤΡΙΩΤΙΣΣΑ</t>
  </si>
  <si>
    <t>ΧΑΣΙΑ-ΣΥΚΟΥΛΑ-ΜΕΣΟΡΑΧΗ</t>
  </si>
  <si>
    <t>ΚΑΤΕΡΓΑΚΙ</t>
  </si>
  <si>
    <t>ΠΕΤΡΑΛΩΝΑ</t>
  </si>
  <si>
    <t>ΦΡΑΓΚΟΥ</t>
  </si>
  <si>
    <t>ΠΕΤΣΑΛΙΑ</t>
  </si>
  <si>
    <t>ΔΙΑΚΟΠΙΑ</t>
  </si>
  <si>
    <t>ΠΕΤΡΩΝΑ</t>
  </si>
  <si>
    <t>ΑΓΙΟΙ ΑΝΑΡΓΥΡΟΙ</t>
  </si>
  <si>
    <t>ΑΡΑΠΗ-ΤΑΜΠΟΥΡΙ</t>
  </si>
  <si>
    <t>ΑΡΙΑΔΑ</t>
  </si>
  <si>
    <t>ΜΑΚΡΥΧΩΡΙΑ</t>
  </si>
  <si>
    <t>ΕΜΠΕΣΟΣ-ΓΡΑΜΜΑΤΣΟΥΛΙ</t>
  </si>
  <si>
    <t>ΠΑΛΑΙΟΣ ΣΤΑΘΑΣ</t>
  </si>
  <si>
    <t>ΕΠΤΑΚΑΡΥΑ</t>
  </si>
  <si>
    <t>ΝΤΙΝΕΡΙ</t>
  </si>
  <si>
    <t>ΠΟΤΙΣΤΙΚΑ</t>
  </si>
  <si>
    <t>ΣΚΑΤΖΟΚΑΜΠΟΣ</t>
  </si>
  <si>
    <t>ΣΚΡΕΙΚΟ-ΜΑΚΡΥΛΑΚΙ</t>
  </si>
  <si>
    <t>ΠΑΛΙΑΥΛΗ-ΔΙΑΣΤΑΥΡΩΣΗ ΑΜΠΕΛΑΚΙΟΥ-ΜΑΝΕΣ ΚΑΠΕΤΑΝΟΥ</t>
  </si>
  <si>
    <t>ΠΑΛΙΑΥΛΗ-ΓΕΦΥΡΑ ΛΕΚΑΣ</t>
  </si>
  <si>
    <t>ΚΕΡΑΜΙΔΙ</t>
  </si>
  <si>
    <t>ΠΑΡΑΖΑΡΙΑ</t>
  </si>
  <si>
    <t>ΚΑΙΝΟΥΡΙΟ</t>
  </si>
  <si>
    <t>ΒΑΡΚΑ ΜΗΛΙΩΝΗ</t>
  </si>
  <si>
    <t>ΛΑΓΓΑΔΑ-ΜΑΡΛΕΣΙ</t>
  </si>
  <si>
    <t>ΓΙΑΝΝΟΠΟΥΛΟΙ-ΞΕΡΑΚΙΑ</t>
  </si>
  <si>
    <t>ΑΡΩΝΙΑΔΑ-ΑΓΙΟΙ ΘΕΟΔΩΡΟΙ</t>
  </si>
  <si>
    <t>ΚΡΥΟ ΝΕΡΟ-ΓΕΦΥΡΑ ΒΕΡΓΑΣ</t>
  </si>
  <si>
    <t>ΚΡΥΟ ΝΕΡΟ-ΓΕΦΥΡΑ ΒΕΡΓΑΣ-ΛΟΥΤΡΑ</t>
  </si>
  <si>
    <t>ΤΡΙΚΛΙΝΟ-ΤΡΙΑ ΑΛΩΝΙΑ</t>
  </si>
  <si>
    <t>ΤΡΙΑ ΑΛΩΝΙΑ-ΤΡΙΚΛΙΝΟ</t>
  </si>
  <si>
    <t>ΚΕΡΑΜΙΔΙ-ΔΙΑΣ.ΜΠΟΥΚΑΣ-ΔΙΑΣ.ΑΜΠΕΛΑΚΙ</t>
  </si>
  <si>
    <t>ΠΕΤΡΑΛΩΝΑ-ΑΝΟΙΞΙΑΤΙΚΟ</t>
  </si>
  <si>
    <t>ΤΣΟΥΚΑ-ΠΕΤΡΑΛΩΝΑ</t>
  </si>
  <si>
    <t>ΦΑΛΑΓΓΙΑΣ</t>
  </si>
  <si>
    <t>ΚΑΤΩ ΣΤΑΘΑΣ</t>
  </si>
  <si>
    <t>ΠΑΥΛΙΑΔΑ</t>
  </si>
  <si>
    <t>ΝΕΟ ΧΑΛΚΙΟΠΟΥΛΟ</t>
  </si>
  <si>
    <t>ΔΙΑΣΕΛΑΚΙ</t>
  </si>
  <si>
    <t>ΚΑΛΥΒΙΑ</t>
  </si>
  <si>
    <t>ΔΡΥΜΩΝΑΣ-ΑΕΤΟΠΕΤΡΑ</t>
  </si>
  <si>
    <t>ΚΑΤΩ ΔΟΣΟΥΛΑ</t>
  </si>
  <si>
    <t>ΝΕΑ ΜΕΛΙΓΚΟΒΑ</t>
  </si>
  <si>
    <t>ΜΑΝΔΡΑ</t>
  </si>
  <si>
    <t>ΔΙΑΣΕΛΟ-ΚΑΤΩ ΧΡΥΣΟΒΙΤΣΑ</t>
  </si>
  <si>
    <t>ΜΥΡΤΙΑ</t>
  </si>
  <si>
    <t>ΒΑΛΕΙΚΑ</t>
  </si>
  <si>
    <t>ΚΑΤΩ ΔΟΣΟΥΛΑ-ΚΟΦΤΡΑ-ΑΒΑΡΙΚΟΣ</t>
  </si>
  <si>
    <t>ΠΕΤΡΕΙΚΑ</t>
  </si>
  <si>
    <t>ΔΡΥΜΩΝΑΣ</t>
  </si>
  <si>
    <t>ΚΑΤΩ ΧΡΥΣΟΒΙΤΣΑ</t>
  </si>
  <si>
    <t>ΚΟΜΒΟΣ ΚΕΦΑΛΟΒΡΥΣΟΥ</t>
  </si>
  <si>
    <t>ΝΗΣΑΚΙ(ΑΣΤΡΟΒΙΤΣΑ)</t>
  </si>
  <si>
    <t>ΑΝΑΤΟΛΙΚΗ ΠΑΡΑΛΙΑ(ΑΓΙΟΣ ΙΩΑΝΝΗΣ)</t>
  </si>
  <si>
    <t>ΒΑΛΤΙ</t>
  </si>
  <si>
    <t>ΜΕΤΑΞΥ-ΒΙΟΛΟΓΙΚΟΥ &amp; ΟΙΚΙΣΜΟΥ-ΟΙΚΙΣΜΟΣ ΡΟΜΑ</t>
  </si>
  <si>
    <t>ΜΑΓΟΥΛΕΣ</t>
  </si>
  <si>
    <t>ΧΑΛΙΚΙ</t>
  </si>
  <si>
    <t>ΓΚΑΝΙΑΤΣΕΙΚΑ-ΠΑΠΑΚΩΣΤΟΠΟΥΛΕΙΚΑ</t>
  </si>
  <si>
    <t>ΑΓΡΑΦΟΡΑΧΗ</t>
  </si>
  <si>
    <t>ΑΓΙΟΣ ΠΑΥΛΟΣ ΤΑΜΠΑΚΑΡΙΑ</t>
  </si>
  <si>
    <t>ΚΑΤΣΟΥΛΕΙΚΑ</t>
  </si>
  <si>
    <t>ΒΑΛΤΟΥΛΙΑ-ΠΑΤΟΥΛΕΙΚΑ-ΓΕΦΥΡΑ ΝΕΟΛΑΙΑΣ</t>
  </si>
  <si>
    <t>ΓΕΦΥΡΑ ΝΕΟΛΑΙΑΣ</t>
  </si>
  <si>
    <t>ΝΕΑ ΥΔΡΑΓΩΓΕΙΑ-ΜΕΣΟΚΑΜΠΟΣ</t>
  </si>
  <si>
    <t>ΑΦΡΟΞΥΛΙΑ-ΝΑΥΠΑΚΤΟΣ</t>
  </si>
  <si>
    <t>ΓΑΛΑΤΑΣ-ΕΥΗΝΟΧΩΡΙ</t>
  </si>
  <si>
    <t>ΑΓΙΟΣ ΗΛΙΑΣ</t>
  </si>
  <si>
    <t>ΖΕΣΤΗ-ΓΚΙΟΥΣΑ ΚΑΡΚΑΝΙΑ</t>
  </si>
  <si>
    <t>ΧΙΛΙΑ ΣΠΙΤΙΑ</t>
  </si>
  <si>
    <t>ΤΡΕΛΑΓΚΑΘΑ</t>
  </si>
  <si>
    <t>ΖΕΣΤΗ</t>
  </si>
  <si>
    <t>ΨΗΓΕΙΑ ΦΩΚΑ</t>
  </si>
  <si>
    <t>ΝΕΑ  ΥΔΡΑΓΩΓΕΙΑ</t>
  </si>
  <si>
    <t>ΤΕΡΜΑ ΜΑΝΑΣ-ΕΥΓΕΝΙΔΟΥ 14-ΔΑΡΑΜΟΥΣΚΑ-ΔΕΛΗΓΙΩΡΓΗ 38</t>
  </si>
  <si>
    <t>ΑΓΙΟΣ ΙΩΑΝΝΗΣ</t>
  </si>
  <si>
    <t>ΠΑΣΠΑΛΙΑΡΕΙΚΑ-ΧΙΛΙΑ ΣΠΙΤΙΑ</t>
  </si>
  <si>
    <t>ΓΡΗΓΟΡΙΟΥ ΛΙΑΚΑΤΑ 7</t>
  </si>
  <si>
    <t>ΑΓΙΟΣ ΘΩΜΑΣ-ΤΡΕΛΑΓΚΑΘΑ-ΝΕΑ ΥΔΡΑΓΩΓΕΙΑ</t>
  </si>
  <si>
    <t>ΚΟΛΟΚΥΘΙΕΣ-ΝΕΑ ΥΔΡΑΓΩΓΕΙΑ</t>
  </si>
  <si>
    <t>ΧΟΝΔΡΕΙΚΑ-ΑΓΡΙΛΙΑ</t>
  </si>
  <si>
    <t>ΚΑΡΥΤΣΑ-ΞΗΡΑΙΚΑ</t>
  </si>
  <si>
    <t>ΑΝΩ ΚΟΥΔΟΥΝΙ</t>
  </si>
  <si>
    <t>ΚΟΥΜΑΡΟ-ΚΟΥΤΣΟΧΕΡΙ</t>
  </si>
  <si>
    <t>ΑΓΙΟΣ ΓΕΩΡΓΙΟΣ-ΚΟΥΤΣΟΧΕΡΙ</t>
  </si>
  <si>
    <t>ΑΓΙΟΣ ΓΕΩΡΓΙΟΣ</t>
  </si>
  <si>
    <t>ΣΦΑΓΕΙΑ ΑΙΤΩΛΙΚΟΥ</t>
  </si>
  <si>
    <t>ΣΦΑΓΕΙΑ ΑΙΤΩΛΙΚΟΥ-ΕΘΝΙΚΗ ΟΔΟΣ</t>
  </si>
  <si>
    <t>ΘΕΣΗ ΑΓΓΙΝΑΡΑ</t>
  </si>
  <si>
    <t>ΦΡΑΞΟΣ</t>
  </si>
  <si>
    <t>ΝΕΟΧΩΡΙ</t>
  </si>
  <si>
    <t>ΜΑΓΓΑΝΑΣ ΠΕΝΤΑΛΟΦΟΥ</t>
  </si>
  <si>
    <t>ΜΑΣΤΡΟ-ΚΑΤΟΧΗ</t>
  </si>
  <si>
    <t>ΜΕΣΑ ΠΗΓΑΔΙ</t>
  </si>
  <si>
    <t>ΑΝΘΟΦΥΤΟ</t>
  </si>
  <si>
    <t>ΑΝΩ ΒΑΣΙΛΙΚΗ</t>
  </si>
  <si>
    <t>ΑΝΑΛΗΨΗ-ΒΛΑΧΟΜΑΝΔΡΑ</t>
  </si>
  <si>
    <t>ΚΑΤΟΧΗ-ΓΟΥΡΙΑ-ΑΙΤΩΛΙΚΟ</t>
  </si>
  <si>
    <t>ΓΑΛΑΤΑΣ-ΚΑΤΩ ΒΑΣΙΛΙΚΗ</t>
  </si>
  <si>
    <t>ΠΗΓΑΔΙΑ</t>
  </si>
  <si>
    <t>ΛΟΥΤΣΑ-ΤΥΡΟΚΟΜΕΙΟ</t>
  </si>
  <si>
    <t>ΣΟΥΠΙ</t>
  </si>
  <si>
    <t>ΑΓΙΑ ΠΑΡΑΣΚΕΥΗ</t>
  </si>
  <si>
    <t>ΠΡΟΔΡΟΜΟΣ</t>
  </si>
  <si>
    <t>ΚΑΜΠΟΣ ΧΡΥΣΟΒΙΤΣΑΣ-ΑΓΡΑΜΠΕΛΑ</t>
  </si>
  <si>
    <t>ΣΚΟΥΡΤΟΥ</t>
  </si>
  <si>
    <t>ΔΜΛΕ3-3</t>
  </si>
  <si>
    <t>3ο-5ο ΛΥΚΕΙΟ ΑΓΡΙΝΙΟΥ1ο-2ο ΕΠΑΛ ΑΓΡΙΝΙΟΥ</t>
  </si>
  <si>
    <t>ΑΡΧΟΝΤΟΧΩΡΙ-ΠΟΓΩΝΙΑ-ΠΑΛΑΙΡΟΣ</t>
  </si>
  <si>
    <t>ΔΗΜ.ΠΑΛΑΙΡΟΥ-ΓΥΜΝΑΣΙΟ-ΛΥΚΕΙΟ-ΠΑΛΑΙΡΟΥ-ΕΠΑΛ ΒΟΝΙΤΣΑΣ</t>
  </si>
  <si>
    <t>ΑΓΓΕΛΟΚΑΣΤΡΟ-ΠΕΝΤΑΛΟΦΟΣ-ΓΟΥΡΙΑ-ΑΙΤΩΛΙΚΟ-ΕΝΤΟΣ ΜΕΣΟΛΟΓΓΙΟΥ</t>
  </si>
  <si>
    <t>ΔΑΤΑ110</t>
  </si>
  <si>
    <t>ΕΣΠΕΡΙΝΟ ΓΥΜΝΑΣΙΟ-ΛΥΚΕΙΑΚΕΣ ΤΑΞΕΙΣ ΑΓΡΙΝΙΟΥ</t>
  </si>
  <si>
    <t>ΔΟΚΙΜΙ-ΑΪΒΑΣΙΛΙΩΤΙΚΑ</t>
  </si>
  <si>
    <t>ΔΑΤΑ111</t>
  </si>
  <si>
    <t>ΔΗΜ.ΣΧΟΛ.ΓΙΑΝΝΟΥΖΙΟΥ</t>
  </si>
  <si>
    <t>ΒΕΛΟΥΧΙ-ΓΙΑΝΝΟΥΖΙ</t>
  </si>
  <si>
    <t>ΔΑΤΑ112</t>
  </si>
  <si>
    <t>ΔΑΤΑ113</t>
  </si>
  <si>
    <t>ΒΕΛΟΥΧΙ(ΑΡΧΕΣ ΛΕΥΚΑΣ)</t>
  </si>
  <si>
    <t>ΔΑΒΤΑ5</t>
  </si>
  <si>
    <t>ΔΗΜ.ΣΧΟΛ.ΑΓ.ΝΙΚΟΛΑΟΥ</t>
  </si>
  <si>
    <t>ΕΞΑΡΙΑ</t>
  </si>
  <si>
    <t>ΜΙΚΡΗ     0-5%</t>
  </si>
  <si>
    <t>ΜΕΓΑΛΗ   &gt;5%</t>
  </si>
  <si>
    <t>ΜΙΚΡΗ   0-5%</t>
  </si>
  <si>
    <t>ΔΜΤΑ52</t>
  </si>
  <si>
    <t>ΔΜΤΑ53</t>
  </si>
  <si>
    <t>ΔΜΤΑ54</t>
  </si>
  <si>
    <t>ΔΜΤΑ55</t>
  </si>
  <si>
    <t>ΔΜΤΑ56</t>
  </si>
  <si>
    <t>ΑΓΓΕΛΟΚΑΣΤΡΟ-ΑΙΤΩΛΙΚΟ-ΣΤΑΘΜΟΣ ΑΙΤΩΛΙΚΟΥ(ΣΥΝΟΔΟΣ)</t>
  </si>
  <si>
    <t>ΠΕΝΤΑΛΟΦΟΣ-ΓΟΥΡΙΑ(ΣΥΝΟΔΟΣ)</t>
  </si>
  <si>
    <t>ΕΝΤΟΣ ΜΕΣΟΛΟΓΓΙΟΥ</t>
  </si>
  <si>
    <t xml:space="preserve">ΣΥΝΟΛΟ ΠΡΑΓΜΑΤΟΠΟΙΗΘ. ΔΡΟΜΟΛΟΓΙΩΝ από 11/9/2014-28/02/2015 </t>
  </si>
  <si>
    <t>ΣΥΝΟΛΙΚΟ ΚΟΣΤΟΣ ΔΡΟΜΟΛΟΓΙΩΝ (€) ΜΕ ΦΠΑ</t>
  </si>
  <si>
    <t>ΔΙΚΑΙΩΜΑ ΠΡΟΑΙΡΕΣΗΣ  20% ΕΠΙ ΤΟΥ ΣΥΝΟΛΙΚΟΥ ΚΟΣΤΟΥΣ ΔΡΟΜΟΛΟΓΙΩΝ ΜΕ ΦΠΑ (€)</t>
  </si>
  <si>
    <t>ΣΥΝΟΛΙΚΟ  ΚΟΣΤΟΣ ΔΡΟΜΟΛΟΓΙΩΝ (€) ΜΕ ΦΠΑ</t>
  </si>
  <si>
    <t xml:space="preserve">ΣΤΟΙΧΕΙΑ ΔΡΟΜΟΛΟΓΙΩΝ ΔΗΜΟΥ ΑΓΡΙΝΙΟΥ </t>
  </si>
  <si>
    <t>ΣΤΟΙΧΕΙΑ ΔΡΟΜΟΛΟΓΙΩΝ ΔΗΜΟΥ ΑΚΤΙΟΥ-ΒΟΝΙΤΣΑΣ</t>
  </si>
  <si>
    <t>ΣΤΟΙΧΕΙΑ ΔΡΟΜΟΛΟΓΙΩΝ ΔΗΜΟΥ ΑΜΦΙΛΟΧΙΑΣ</t>
  </si>
  <si>
    <t>ΟΜΑΔΑ 3</t>
  </si>
  <si>
    <t>ΣΤΟΙΧΕΙΑ ΔΡΟΜΟΛΟΓΙΩΝ  ΔΗΜΟΥ ΘΕΡΜΟΥ</t>
  </si>
  <si>
    <t>ΣΤΟΙΧΕΙΑ ΔΡΟΜΟΛΟΓΙΩΝ  ΚΑΙ ΕΞΥΠΗΡΕΤΟΥΜΕΝΩΝ ΣΧΟΛΙΚΩΝ ΜΟΝΑΔΩΝ</t>
  </si>
  <si>
    <t>ΣΤΟΙΧΕΙΑ ΔΡΟΜΟΛΟΓΙΩΝ ΕΞΥΠΗΡΕΤΟΥΜΕΝΩΝ ΣΧΟΛΙΚΩΝ ΜΟΝΑΔΩΝ</t>
  </si>
  <si>
    <t>ΣΤΟΙΧΕΙΑ ΔΡΟΜΟΛΟΓΙΩΝ  ΕΞΥΠΗΡΕΤΟΥΜΕΝΩΝ ΣΧΟΛΙΚΩΝ ΜΟΝΑΔΩΝ</t>
  </si>
  <si>
    <t>ΣΤΟΙΧΕΙΑ ΔΡΟΜΟΛΟΓΙΩΝ ΔΗΜΟΥ ΜΕΣΟΛΟΓΓΙΟΥ</t>
  </si>
  <si>
    <t>ΣΤΟΙΧΕΙΑ ΔΡΟΜΟΛΟΓΙΩΝ ΚΑΙ ΕΞΥΠΗΡΕΤΟΥΜΕΝΩΝ ΣΧΟΛΙΚΩΝ ΜΟΝΑΔΩΝ</t>
  </si>
  <si>
    <t>ΑΠΛΗ (1)  ή  ΔΙΠΛΗ ΔΙΑΔΡΟΜΗ (2)</t>
  </si>
  <si>
    <t>ΣΤΟΙΧΕΙΑ ΔΡΟΜΟΛΟΓΙΩΝ ΔΗΜΟΥ ΝΑΥΠΑΚΤΟΥ</t>
  </si>
  <si>
    <t>ΣΤΟΙΧΕΙΑ ΔΡΟΜΟΛΟΓΙΩΝ ΔΗΜΟΥ ΞΗΡΟΜΕΡΟΥ</t>
  </si>
  <si>
    <t>ΤΜΗΜΑ 4</t>
  </si>
  <si>
    <t>ΤΜΗΜΑ 5</t>
  </si>
  <si>
    <t>ΤΜΗΜΑ 6</t>
  </si>
  <si>
    <t>ΤΜΗΜΑ 7</t>
  </si>
  <si>
    <t>ΤΜΗΜΑ 8</t>
  </si>
  <si>
    <t>ΤΜΗΜΑ 9</t>
  </si>
  <si>
    <t>ΤΜΗΜΑ 1</t>
  </si>
  <si>
    <t>ΤΜΗΜΑ 2</t>
  </si>
  <si>
    <t>ΤΜΗΜΑ 3</t>
  </si>
  <si>
    <t>ΤΜΗΜΑ 10</t>
  </si>
  <si>
    <t>OXI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</si>
</sst>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  <numFmt numFmtId="166" formatCode="#,##0_ ;[Red]\-#,##0\ "/>
    <numFmt numFmtId="167" formatCode="#,##0.00\ _€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name val="Book Antiqua"/>
      <family val="1"/>
    </font>
    <font>
      <sz val="12"/>
      <name val="Book Antiqua"/>
      <family val="1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5"/>
      <color indexed="8"/>
      <name val="Cambria"/>
      <family val="1"/>
    </font>
    <font>
      <b/>
      <vertAlign val="superscript"/>
      <sz val="15"/>
      <color indexed="8"/>
      <name val="Cambria"/>
      <family val="1"/>
    </font>
    <font>
      <b/>
      <sz val="14"/>
      <color indexed="8"/>
      <name val="Cambria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48">
    <xf numFmtId="0" fontId="0" fillId="0" borderId="0" xfId="0" applyFont="1" applyAlignment="1">
      <alignment/>
    </xf>
    <xf numFmtId="0" fontId="3" fillId="0" borderId="0" xfId="33" applyFont="1" applyAlignment="1">
      <alignment horizontal="center" vertical="center" wrapText="1"/>
      <protection/>
    </xf>
    <xf numFmtId="164" fontId="2" fillId="0" borderId="0" xfId="33" applyNumberFormat="1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33" applyFont="1" applyBorder="1" applyAlignment="1">
      <alignment horizontal="left" vertical="center" wrapText="1"/>
      <protection/>
    </xf>
    <xf numFmtId="0" fontId="7" fillId="33" borderId="0" xfId="33" applyNumberFormat="1" applyFont="1" applyFill="1" applyBorder="1" applyAlignment="1">
      <alignment horizontal="center" vertical="center" wrapText="1"/>
      <protection/>
    </xf>
    <xf numFmtId="0" fontId="8" fillId="0" borderId="0" xfId="33" applyFont="1" applyAlignment="1">
      <alignment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5" fillId="0" borderId="0" xfId="33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6" fillId="33" borderId="10" xfId="33" applyFont="1" applyFill="1" applyBorder="1" applyAlignment="1">
      <alignment horizontal="center" vertical="center" textRotation="90" wrapText="1"/>
      <protection/>
    </xf>
    <xf numFmtId="0" fontId="19" fillId="33" borderId="10" xfId="33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 wrapText="1"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165" fontId="57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0" fontId="17" fillId="33" borderId="10" xfId="33" applyFont="1" applyFill="1" applyBorder="1" applyAlignment="1">
      <alignment horizontal="left" wrapText="1"/>
      <protection/>
    </xf>
    <xf numFmtId="0" fontId="21" fillId="33" borderId="10" xfId="33" applyNumberFormat="1" applyFont="1" applyFill="1" applyBorder="1" applyAlignment="1">
      <alignment horizontal="center" wrapText="1"/>
      <protection/>
    </xf>
    <xf numFmtId="0" fontId="21" fillId="33" borderId="10" xfId="33" applyNumberFormat="1" applyFont="1" applyFill="1" applyBorder="1" applyAlignment="1">
      <alignment horizontal="left" wrapText="1"/>
      <protection/>
    </xf>
    <xf numFmtId="0" fontId="17" fillId="33" borderId="10" xfId="33" applyFont="1" applyFill="1" applyBorder="1" applyAlignment="1">
      <alignment horizontal="center" wrapText="1"/>
      <protection/>
    </xf>
    <xf numFmtId="2" fontId="17" fillId="0" borderId="10" xfId="33" applyNumberFormat="1" applyFont="1" applyFill="1" applyBorder="1" applyAlignment="1">
      <alignment horizontal="center" wrapText="1"/>
      <protection/>
    </xf>
    <xf numFmtId="0" fontId="17" fillId="0" borderId="10" xfId="33" applyFont="1" applyFill="1" applyBorder="1" applyAlignment="1">
      <alignment horizontal="center" wrapText="1"/>
      <protection/>
    </xf>
    <xf numFmtId="3" fontId="21" fillId="0" borderId="10" xfId="0" applyNumberFormat="1" applyFont="1" applyBorder="1" applyAlignment="1">
      <alignment horizontal="center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165" fontId="58" fillId="0" borderId="0" xfId="0" applyNumberFormat="1" applyFont="1" applyAlignment="1">
      <alignment/>
    </xf>
    <xf numFmtId="0" fontId="21" fillId="34" borderId="10" xfId="33" applyNumberFormat="1" applyFont="1" applyFill="1" applyBorder="1" applyAlignment="1">
      <alignment horizontal="left" wrapText="1"/>
      <protection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wrapText="1"/>
    </xf>
    <xf numFmtId="0" fontId="17" fillId="34" borderId="10" xfId="33" applyFont="1" applyFill="1" applyBorder="1" applyAlignment="1">
      <alignment horizontal="center" wrapText="1"/>
      <protection/>
    </xf>
    <xf numFmtId="0" fontId="56" fillId="34" borderId="10" xfId="0" applyFont="1" applyFill="1" applyBorder="1" applyAlignment="1">
      <alignment/>
    </xf>
    <xf numFmtId="2" fontId="17" fillId="34" borderId="10" xfId="33" applyNumberFormat="1" applyFont="1" applyFill="1" applyBorder="1" applyAlignment="1">
      <alignment horizontal="center" wrapText="1"/>
      <protection/>
    </xf>
    <xf numFmtId="0" fontId="56" fillId="0" borderId="0" xfId="0" applyFont="1" applyAlignment="1">
      <alignment horizontal="center"/>
    </xf>
    <xf numFmtId="0" fontId="23" fillId="0" borderId="0" xfId="3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wrapText="1"/>
    </xf>
    <xf numFmtId="0" fontId="23" fillId="0" borderId="0" xfId="33" applyFont="1" applyBorder="1" applyAlignment="1">
      <alignment horizontal="left" vertical="center" wrapText="1"/>
      <protection/>
    </xf>
    <xf numFmtId="0" fontId="21" fillId="33" borderId="10" xfId="33" applyFont="1" applyFill="1" applyBorder="1" applyAlignment="1">
      <alignment horizontal="center" wrapText="1"/>
      <protection/>
    </xf>
    <xf numFmtId="0" fontId="21" fillId="34" borderId="10" xfId="33" applyFont="1" applyFill="1" applyBorder="1" applyAlignment="1">
      <alignment horizontal="center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7" fillId="34" borderId="10" xfId="33" applyFont="1" applyFill="1" applyBorder="1" applyAlignment="1">
      <alignment horizontal="left" wrapText="1"/>
      <protection/>
    </xf>
    <xf numFmtId="0" fontId="21" fillId="0" borderId="10" xfId="33" applyNumberFormat="1" applyFont="1" applyFill="1" applyBorder="1" applyAlignment="1">
      <alignment horizontal="left" wrapText="1"/>
      <protection/>
    </xf>
    <xf numFmtId="0" fontId="21" fillId="33" borderId="10" xfId="33" applyFont="1" applyFill="1" applyBorder="1" applyAlignment="1">
      <alignment horizontal="left" wrapText="1"/>
      <protection/>
    </xf>
    <xf numFmtId="0" fontId="21" fillId="34" borderId="10" xfId="33" applyFont="1" applyFill="1" applyBorder="1" applyAlignment="1">
      <alignment horizontal="left" wrapText="1"/>
      <protection/>
    </xf>
    <xf numFmtId="0" fontId="20" fillId="33" borderId="10" xfId="33" applyNumberFormat="1" applyFont="1" applyFill="1" applyBorder="1" applyAlignment="1">
      <alignment horizontal="left" wrapText="1"/>
      <protection/>
    </xf>
    <xf numFmtId="0" fontId="20" fillId="34" borderId="10" xfId="33" applyNumberFormat="1" applyFont="1" applyFill="1" applyBorder="1" applyAlignment="1">
      <alignment horizontal="left" wrapText="1"/>
      <protection/>
    </xf>
    <xf numFmtId="0" fontId="23" fillId="0" borderId="10" xfId="33" applyFont="1" applyFill="1" applyBorder="1" applyAlignment="1">
      <alignment horizontal="center" wrapText="1"/>
      <protection/>
    </xf>
    <xf numFmtId="2" fontId="56" fillId="0" borderId="10" xfId="0" applyNumberFormat="1" applyFont="1" applyBorder="1" applyAlignment="1">
      <alignment horizontal="center"/>
    </xf>
    <xf numFmtId="0" fontId="21" fillId="33" borderId="10" xfId="33" applyFont="1" applyFill="1" applyBorder="1" applyAlignment="1">
      <alignment horizontal="center" vertical="center" textRotation="90" wrapText="1"/>
      <protection/>
    </xf>
    <xf numFmtId="0" fontId="17" fillId="33" borderId="10" xfId="33" applyFont="1" applyFill="1" applyBorder="1" applyAlignment="1">
      <alignment horizontal="center" vertical="center" textRotation="90" wrapText="1"/>
      <protection/>
    </xf>
    <xf numFmtId="2" fontId="56" fillId="0" borderId="10" xfId="0" applyNumberFormat="1" applyFont="1" applyBorder="1" applyAlignment="1">
      <alignment wrapText="1"/>
    </xf>
    <xf numFmtId="2" fontId="21" fillId="34" borderId="10" xfId="33" applyNumberFormat="1" applyFont="1" applyFill="1" applyBorder="1" applyAlignment="1">
      <alignment horizontal="center" wrapText="1"/>
      <protection/>
    </xf>
    <xf numFmtId="166" fontId="17" fillId="33" borderId="10" xfId="33" applyNumberFormat="1" applyFont="1" applyFill="1" applyBorder="1" applyAlignment="1">
      <alignment horizontal="center" wrapText="1"/>
      <protection/>
    </xf>
    <xf numFmtId="0" fontId="56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67" fontId="21" fillId="34" borderId="10" xfId="0" applyNumberFormat="1" applyFont="1" applyFill="1" applyBorder="1" applyAlignment="1">
      <alignment horizontal="center"/>
    </xf>
    <xf numFmtId="167" fontId="56" fillId="34" borderId="10" xfId="0" applyNumberFormat="1" applyFont="1" applyFill="1" applyBorder="1" applyAlignment="1">
      <alignment horizontal="center"/>
    </xf>
    <xf numFmtId="167" fontId="9" fillId="0" borderId="0" xfId="33" applyNumberFormat="1" applyFont="1" applyAlignment="1">
      <alignment horizontal="center" vertical="center" wrapText="1"/>
      <protection/>
    </xf>
    <xf numFmtId="167" fontId="8" fillId="0" borderId="0" xfId="33" applyNumberFormat="1" applyFont="1" applyAlignment="1">
      <alignment horizontal="center" vertical="center" wrapText="1"/>
      <protection/>
    </xf>
    <xf numFmtId="167" fontId="12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7" fontId="2" fillId="0" borderId="0" xfId="33" applyNumberFormat="1" applyFont="1" applyAlignment="1">
      <alignment horizontal="center" vertical="center" wrapText="1"/>
      <protection/>
    </xf>
    <xf numFmtId="167" fontId="56" fillId="0" borderId="10" xfId="0" applyNumberFormat="1" applyFont="1" applyBorder="1" applyAlignment="1">
      <alignment/>
    </xf>
    <xf numFmtId="167" fontId="56" fillId="34" borderId="10" xfId="0" applyNumberFormat="1" applyFont="1" applyFill="1" applyBorder="1" applyAlignment="1">
      <alignment/>
    </xf>
    <xf numFmtId="167" fontId="57" fillId="0" borderId="0" xfId="0" applyNumberFormat="1" applyFont="1" applyAlignment="1">
      <alignment/>
    </xf>
    <xf numFmtId="167" fontId="57" fillId="35" borderId="0" xfId="0" applyNumberFormat="1" applyFont="1" applyFill="1" applyAlignment="1">
      <alignment/>
    </xf>
    <xf numFmtId="4" fontId="9" fillId="0" borderId="0" xfId="33" applyNumberFormat="1" applyFont="1" applyAlignment="1">
      <alignment horizontal="center" vertical="center" wrapText="1"/>
      <protection/>
    </xf>
    <xf numFmtId="4" fontId="8" fillId="0" borderId="0" xfId="33" applyNumberFormat="1" applyFont="1" applyAlignment="1">
      <alignment horizontal="center" vertical="center" wrapText="1"/>
      <protection/>
    </xf>
    <xf numFmtId="4" fontId="1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21" fillId="0" borderId="10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 horizontal="center"/>
    </xf>
    <xf numFmtId="4" fontId="17" fillId="34" borderId="10" xfId="33" applyNumberFormat="1" applyFont="1" applyFill="1" applyBorder="1" applyAlignment="1">
      <alignment horizontal="center" wrapText="1"/>
      <protection/>
    </xf>
    <xf numFmtId="4" fontId="56" fillId="3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33" applyNumberFormat="1" applyFont="1" applyAlignment="1">
      <alignment horizontal="center" vertical="center" wrapText="1"/>
      <protection/>
    </xf>
    <xf numFmtId="4" fontId="56" fillId="0" borderId="0" xfId="0" applyNumberFormat="1" applyFont="1" applyAlignment="1">
      <alignment wrapText="1"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57" fillId="35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left" wrapText="1"/>
    </xf>
    <xf numFmtId="4" fontId="17" fillId="0" borderId="10" xfId="33" applyNumberFormat="1" applyFont="1" applyFill="1" applyBorder="1" applyAlignment="1">
      <alignment horizontal="center" wrapText="1"/>
      <protection/>
    </xf>
    <xf numFmtId="4" fontId="21" fillId="0" borderId="10" xfId="33" applyNumberFormat="1" applyFont="1" applyFill="1" applyBorder="1" applyAlignment="1">
      <alignment horizontal="center" wrapText="1"/>
      <protection/>
    </xf>
    <xf numFmtId="0" fontId="20" fillId="33" borderId="10" xfId="33" applyNumberFormat="1" applyFont="1" applyFill="1" applyBorder="1" applyAlignment="1">
      <alignment horizontal="center" wrapText="1"/>
      <protection/>
    </xf>
    <xf numFmtId="0" fontId="20" fillId="34" borderId="10" xfId="33" applyNumberFormat="1" applyFont="1" applyFill="1" applyBorder="1" applyAlignment="1">
      <alignment horizont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17" fillId="33" borderId="10" xfId="33" applyFont="1" applyFill="1" applyBorder="1" applyAlignment="1">
      <alignment horizontal="center" vertical="center" textRotation="90" wrapText="1"/>
      <protection/>
    </xf>
    <xf numFmtId="165" fontId="57" fillId="0" borderId="0" xfId="0" applyNumberFormat="1" applyFont="1" applyAlignment="1">
      <alignment horizontal="center"/>
    </xf>
    <xf numFmtId="4" fontId="56" fillId="0" borderId="0" xfId="0" applyNumberFormat="1" applyFont="1" applyAlignment="1">
      <alignment horizontal="center" wrapText="1"/>
    </xf>
    <xf numFmtId="4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4" fontId="57" fillId="35" borderId="0" xfId="0" applyNumberFormat="1" applyFont="1" applyFill="1" applyAlignment="1">
      <alignment horizontal="center"/>
    </xf>
    <xf numFmtId="0" fontId="21" fillId="36" borderId="10" xfId="33" applyNumberFormat="1" applyFont="1" applyFill="1" applyBorder="1" applyAlignment="1">
      <alignment horizontal="left" wrapText="1"/>
      <protection/>
    </xf>
    <xf numFmtId="0" fontId="21" fillId="33" borderId="10" xfId="33" applyFont="1" applyFill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textRotation="90" wrapText="1"/>
      <protection/>
    </xf>
    <xf numFmtId="167" fontId="19" fillId="33" borderId="10" xfId="33" applyNumberFormat="1" applyFont="1" applyFill="1" applyBorder="1" applyAlignment="1">
      <alignment horizontal="center" vertical="center" textRotation="90" wrapText="1"/>
      <protection/>
    </xf>
    <xf numFmtId="0" fontId="19" fillId="0" borderId="10" xfId="33" applyFont="1" applyFill="1" applyBorder="1" applyAlignment="1">
      <alignment horizontal="center" vertical="center" textRotation="90" wrapText="1"/>
      <protection/>
    </xf>
    <xf numFmtId="167" fontId="19" fillId="33" borderId="11" xfId="33" applyNumberFormat="1" applyFont="1" applyFill="1" applyBorder="1" applyAlignment="1">
      <alignment horizontal="center" vertical="center" textRotation="90" wrapText="1"/>
      <protection/>
    </xf>
    <xf numFmtId="167" fontId="19" fillId="33" borderId="12" xfId="33" applyNumberFormat="1" applyFont="1" applyFill="1" applyBorder="1" applyAlignment="1">
      <alignment horizontal="center" vertical="center" textRotation="90" wrapText="1"/>
      <protection/>
    </xf>
    <xf numFmtId="167" fontId="19" fillId="33" borderId="13" xfId="33" applyNumberFormat="1" applyFont="1" applyFill="1" applyBorder="1" applyAlignment="1">
      <alignment horizontal="center" vertical="center" textRotation="90" wrapText="1"/>
      <protection/>
    </xf>
    <xf numFmtId="0" fontId="16" fillId="33" borderId="10" xfId="33" applyFont="1" applyFill="1" applyBorder="1" applyAlignment="1">
      <alignment horizontal="center" vertical="center" wrapText="1"/>
      <protection/>
    </xf>
    <xf numFmtId="167" fontId="19" fillId="0" borderId="10" xfId="33" applyNumberFormat="1" applyFont="1" applyFill="1" applyBorder="1" applyAlignment="1">
      <alignment horizontal="center" vertical="center" textRotation="90" wrapText="1"/>
      <protection/>
    </xf>
    <xf numFmtId="0" fontId="19" fillId="33" borderId="10" xfId="33" applyFont="1" applyFill="1" applyBorder="1" applyAlignment="1">
      <alignment horizontal="center" vertical="center" textRotation="90" wrapText="1"/>
      <protection/>
    </xf>
    <xf numFmtId="0" fontId="2" fillId="0" borderId="0" xfId="33" applyFont="1" applyAlignment="1">
      <alignment vertical="center" wrapText="1"/>
      <protection/>
    </xf>
    <xf numFmtId="0" fontId="4" fillId="33" borderId="0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left" vertical="center" wrapText="1"/>
      <protection/>
    </xf>
    <xf numFmtId="0" fontId="6" fillId="33" borderId="0" xfId="33" applyNumberFormat="1" applyFont="1" applyFill="1" applyBorder="1" applyAlignment="1">
      <alignment horizontal="center" vertical="center" wrapText="1"/>
      <protection/>
    </xf>
    <xf numFmtId="14" fontId="6" fillId="0" borderId="0" xfId="33" applyNumberFormat="1" applyFont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3" fillId="37" borderId="14" xfId="33" applyFont="1" applyFill="1" applyBorder="1" applyAlignment="1">
      <alignment horizontal="center" vertical="center" wrapText="1"/>
      <protection/>
    </xf>
    <xf numFmtId="0" fontId="15" fillId="37" borderId="10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textRotation="90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 vertical="center" textRotation="90" wrapText="1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4" fontId="17" fillId="33" borderId="10" xfId="33" applyNumberFormat="1" applyFont="1" applyFill="1" applyBorder="1" applyAlignment="1">
      <alignment horizontal="center" vertical="center" textRotation="90" wrapText="1"/>
      <protection/>
    </xf>
    <xf numFmtId="4" fontId="19" fillId="33" borderId="10" xfId="33" applyNumberFormat="1" applyFont="1" applyFill="1" applyBorder="1" applyAlignment="1">
      <alignment horizontal="center" vertical="center" textRotation="90" wrapText="1"/>
      <protection/>
    </xf>
    <xf numFmtId="4" fontId="19" fillId="0" borderId="10" xfId="33" applyNumberFormat="1" applyFont="1" applyFill="1" applyBorder="1" applyAlignment="1">
      <alignment horizontal="center" vertical="center" textRotation="90" wrapText="1"/>
      <protection/>
    </xf>
    <xf numFmtId="0" fontId="21" fillId="33" borderId="10" xfId="33" applyFont="1" applyFill="1" applyBorder="1" applyAlignment="1">
      <alignment horizontal="center" vertical="center" wrapText="1"/>
      <protection/>
    </xf>
    <xf numFmtId="0" fontId="17" fillId="33" borderId="10" xfId="33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2</xdr:col>
      <xdr:colOff>0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495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57150</xdr:rowOff>
    </xdr:from>
    <xdr:to>
      <xdr:col>2</xdr:col>
      <xdr:colOff>0</xdr:colOff>
      <xdr:row>0</xdr:row>
      <xdr:rowOff>476250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495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47625</xdr:rowOff>
    </xdr:from>
    <xdr:to>
      <xdr:col>2</xdr:col>
      <xdr:colOff>0</xdr:colOff>
      <xdr:row>0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495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57150</xdr:rowOff>
    </xdr:from>
    <xdr:to>
      <xdr:col>2</xdr:col>
      <xdr:colOff>0</xdr:colOff>
      <xdr:row>0</xdr:row>
      <xdr:rowOff>476250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495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590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57150</xdr:rowOff>
    </xdr:from>
    <xdr:to>
      <xdr:col>2</xdr:col>
      <xdr:colOff>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5905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2</xdr:col>
      <xdr:colOff>0</xdr:colOff>
      <xdr:row>0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485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57150</xdr:rowOff>
    </xdr:from>
    <xdr:to>
      <xdr:col>2</xdr:col>
      <xdr:colOff>0</xdr:colOff>
      <xdr:row>0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4953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457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466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457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466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514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2</xdr:col>
      <xdr:colOff>0</xdr:colOff>
      <xdr:row>0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66675</xdr:rowOff>
    </xdr:from>
    <xdr:to>
      <xdr:col>2</xdr:col>
      <xdr:colOff>9525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V32" sqref="V32"/>
    </sheetView>
  </sheetViews>
  <sheetFormatPr defaultColWidth="9.140625" defaultRowHeight="15"/>
  <cols>
    <col min="1" max="1" width="3.7109375" style="0" bestFit="1" customWidth="1"/>
    <col min="2" max="2" width="7.421875" style="0" customWidth="1"/>
    <col min="3" max="3" width="4.28125" style="0" customWidth="1"/>
    <col min="4" max="4" width="33.28125" style="0" customWidth="1"/>
    <col min="5" max="5" width="10.57421875" style="0" customWidth="1"/>
    <col min="6" max="6" width="31.28125" style="0" customWidth="1"/>
    <col min="7" max="7" width="6.8515625" style="0" customWidth="1"/>
    <col min="8" max="8" width="6.28125" style="28" customWidth="1"/>
    <col min="9" max="9" width="6.421875" style="28" customWidth="1"/>
    <col min="10" max="10" width="5.421875" style="0" customWidth="1"/>
    <col min="11" max="11" width="4.8515625" style="0" customWidth="1"/>
    <col min="12" max="12" width="5.140625" style="0" customWidth="1"/>
    <col min="13" max="13" width="5.7109375" style="0" customWidth="1"/>
    <col min="14" max="14" width="5.00390625" style="0" customWidth="1"/>
    <col min="15" max="16" width="4.57421875" style="0" customWidth="1"/>
    <col min="17" max="17" width="6.8515625" style="84" customWidth="1"/>
    <col min="18" max="18" width="6.00390625" style="84" customWidth="1"/>
    <col min="19" max="19" width="6.7109375" style="84" customWidth="1"/>
    <col min="20" max="20" width="5.00390625" style="0" customWidth="1"/>
    <col min="21" max="21" width="11.28125" style="84" customWidth="1"/>
    <col min="22" max="22" width="4.7109375" style="0" customWidth="1"/>
    <col min="24" max="24" width="10.28125" style="84" customWidth="1"/>
    <col min="25" max="25" width="11.140625" style="84" customWidth="1"/>
  </cols>
  <sheetData>
    <row r="1" spans="1:25" ht="37.5" customHeight="1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83"/>
      <c r="Y1" s="83"/>
    </row>
    <row r="2" spans="1:25" ht="15.75" customHeight="1">
      <c r="A2" s="132" t="s">
        <v>0</v>
      </c>
      <c r="B2" s="132"/>
      <c r="C2" s="132"/>
      <c r="D2" s="132"/>
      <c r="E2" s="132"/>
      <c r="F2" s="132"/>
      <c r="G2" s="132"/>
      <c r="H2" s="51"/>
      <c r="I2" s="12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83"/>
      <c r="Y2" s="83"/>
    </row>
    <row r="3" spans="1:25" ht="15.75" customHeight="1">
      <c r="A3" s="132" t="s">
        <v>1</v>
      </c>
      <c r="B3" s="132"/>
      <c r="C3" s="132"/>
      <c r="D3" s="132"/>
      <c r="E3" s="132"/>
      <c r="F3" s="132"/>
      <c r="G3" s="132"/>
      <c r="H3" s="51"/>
      <c r="I3" s="12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83"/>
      <c r="Y3" s="83"/>
    </row>
    <row r="4" spans="1:25" ht="15.75" customHeight="1">
      <c r="A4" s="132" t="s">
        <v>149</v>
      </c>
      <c r="B4" s="132"/>
      <c r="C4" s="132"/>
      <c r="D4" s="132"/>
      <c r="E4" s="132"/>
      <c r="F4" s="132"/>
      <c r="G4" s="132"/>
      <c r="H4" s="51"/>
      <c r="I4" s="12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83"/>
      <c r="Y4" s="83"/>
    </row>
    <row r="5" spans="1:25" ht="15.75" customHeight="1">
      <c r="A5" s="132" t="s">
        <v>30</v>
      </c>
      <c r="B5" s="132"/>
      <c r="C5" s="132"/>
      <c r="D5" s="132"/>
      <c r="E5" s="132"/>
      <c r="F5" s="132"/>
      <c r="G5" s="132"/>
      <c r="H5" s="132"/>
      <c r="I5" s="12"/>
      <c r="J5" s="1"/>
      <c r="K5" s="2"/>
      <c r="L5" s="2"/>
      <c r="M5" s="3"/>
      <c r="N5" s="3"/>
      <c r="O5" s="8"/>
      <c r="P5" s="8"/>
      <c r="Q5" s="80"/>
      <c r="R5" s="81"/>
      <c r="S5" s="81"/>
      <c r="T5" s="3"/>
      <c r="U5" s="85"/>
      <c r="V5" s="3"/>
      <c r="W5" s="3"/>
      <c r="X5" s="83"/>
      <c r="Y5" s="83"/>
    </row>
    <row r="6" spans="1:25" ht="15.75" customHeight="1">
      <c r="A6" s="5"/>
      <c r="B6" s="5"/>
      <c r="C6" s="5"/>
      <c r="D6" s="5"/>
      <c r="E6" s="5"/>
      <c r="F6" s="5"/>
      <c r="G6" s="5"/>
      <c r="H6" s="12"/>
      <c r="I6" s="12"/>
      <c r="J6" s="1"/>
      <c r="K6" s="2"/>
      <c r="L6" s="2"/>
      <c r="M6" s="3"/>
      <c r="N6" s="3"/>
      <c r="O6" s="8"/>
      <c r="P6" s="8"/>
      <c r="Q6" s="80"/>
      <c r="R6" s="81"/>
      <c r="S6" s="81"/>
      <c r="T6" s="3"/>
      <c r="U6" s="85"/>
      <c r="V6" s="3"/>
      <c r="W6" s="3"/>
      <c r="X6" s="83"/>
      <c r="Y6" s="83"/>
    </row>
    <row r="7" spans="1:25" ht="15.75" customHeight="1">
      <c r="A7" s="5"/>
      <c r="B7" s="5"/>
      <c r="C7" s="5"/>
      <c r="D7" s="5"/>
      <c r="E7" s="5"/>
      <c r="F7" s="5"/>
      <c r="G7" s="5"/>
      <c r="H7" s="12"/>
      <c r="I7" s="12"/>
      <c r="J7" s="1"/>
      <c r="K7" s="2"/>
      <c r="L7" s="2"/>
      <c r="M7" s="3"/>
      <c r="N7" s="3"/>
      <c r="O7" s="8"/>
      <c r="P7" s="8"/>
      <c r="Q7" s="80"/>
      <c r="R7" s="81"/>
      <c r="S7" s="81"/>
      <c r="T7" s="3"/>
      <c r="U7" s="85"/>
      <c r="V7" s="3"/>
      <c r="W7" s="3"/>
      <c r="X7" s="83"/>
      <c r="Y7" s="83"/>
    </row>
    <row r="8" spans="1:25" ht="15.75" customHeight="1">
      <c r="A8" s="5"/>
      <c r="B8" s="5"/>
      <c r="C8" s="5"/>
      <c r="D8" s="5"/>
      <c r="E8" s="5"/>
      <c r="F8" s="5"/>
      <c r="G8" s="139" t="s">
        <v>27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85"/>
      <c r="V8" s="3"/>
      <c r="W8" s="3"/>
      <c r="X8" s="83"/>
      <c r="Y8" s="83"/>
    </row>
    <row r="9" spans="1:25" ht="15.75" customHeight="1">
      <c r="A9" s="5"/>
      <c r="B9" s="5"/>
      <c r="C9" s="5"/>
      <c r="D9" s="5"/>
      <c r="E9" s="5"/>
      <c r="F9" s="139" t="s">
        <v>28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3"/>
      <c r="W9" s="3"/>
      <c r="X9" s="83"/>
      <c r="Y9" s="83"/>
    </row>
    <row r="10" spans="1:25" ht="15.75" customHeight="1">
      <c r="A10" s="5"/>
      <c r="B10" s="5"/>
      <c r="C10" s="5"/>
      <c r="D10" s="5"/>
      <c r="E10" s="5"/>
      <c r="F10" s="5"/>
      <c r="G10" s="139" t="s">
        <v>151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85"/>
      <c r="V10" s="3"/>
      <c r="W10" s="3"/>
      <c r="X10" s="83"/>
      <c r="Y10" s="83"/>
    </row>
    <row r="11" spans="1:25" ht="15.75" customHeight="1">
      <c r="A11" s="5"/>
      <c r="B11" s="5"/>
      <c r="C11" s="5"/>
      <c r="D11" s="5"/>
      <c r="E11" s="5"/>
      <c r="F11" s="5"/>
      <c r="G11" s="139" t="s">
        <v>29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85"/>
      <c r="V11" s="3"/>
      <c r="W11" s="3"/>
      <c r="X11" s="83"/>
      <c r="Y11" s="83"/>
    </row>
    <row r="12" spans="1:25" ht="15.75" customHeight="1">
      <c r="A12" s="5"/>
      <c r="B12" s="5"/>
      <c r="C12" s="5"/>
      <c r="D12" s="5"/>
      <c r="E12" s="5"/>
      <c r="F12" s="5"/>
      <c r="G12" s="139" t="s">
        <v>979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85"/>
      <c r="V12" s="3"/>
      <c r="W12" s="3"/>
      <c r="X12" s="83"/>
      <c r="Y12" s="83"/>
    </row>
    <row r="13" spans="1:25" ht="15.75">
      <c r="A13" s="4"/>
      <c r="B13" s="9"/>
      <c r="C13" s="10"/>
      <c r="D13" s="9"/>
      <c r="E13" s="10"/>
      <c r="F13" s="11"/>
      <c r="G13" s="4"/>
      <c r="H13" s="26"/>
      <c r="I13" s="26"/>
      <c r="J13" s="4"/>
      <c r="K13" s="4"/>
      <c r="L13" s="4"/>
      <c r="M13" s="4"/>
      <c r="N13" s="4"/>
      <c r="O13" s="4"/>
      <c r="P13" s="4"/>
      <c r="Q13" s="82"/>
      <c r="R13" s="83"/>
      <c r="S13" s="83"/>
      <c r="T13" s="4"/>
      <c r="U13" s="83"/>
      <c r="V13" s="4"/>
      <c r="W13" s="4"/>
      <c r="X13" s="83"/>
      <c r="Y13" s="83"/>
    </row>
    <row r="14" spans="1:25" ht="19.5" thickBot="1">
      <c r="A14" s="136" t="s">
        <v>148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1:25" ht="18.75" thickBot="1">
      <c r="A15" s="137" t="s">
        <v>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15" customHeight="1" thickBot="1">
      <c r="A16" s="127" t="s">
        <v>4</v>
      </c>
      <c r="B16" s="138" t="s">
        <v>5</v>
      </c>
      <c r="C16" s="121" t="s">
        <v>31</v>
      </c>
      <c r="D16" s="120" t="s">
        <v>70</v>
      </c>
      <c r="E16" s="121" t="s">
        <v>6</v>
      </c>
      <c r="F16" s="140" t="s">
        <v>7</v>
      </c>
      <c r="G16" s="141" t="s">
        <v>8</v>
      </c>
      <c r="H16" s="141" t="s">
        <v>9</v>
      </c>
      <c r="I16" s="141" t="s">
        <v>10</v>
      </c>
      <c r="J16" s="142" t="s">
        <v>141</v>
      </c>
      <c r="K16" s="142"/>
      <c r="L16" s="142"/>
      <c r="M16" s="142"/>
      <c r="N16" s="142"/>
      <c r="O16" s="142"/>
      <c r="P16" s="123" t="s">
        <v>11</v>
      </c>
      <c r="Q16" s="128" t="s">
        <v>142</v>
      </c>
      <c r="R16" s="122" t="s">
        <v>12</v>
      </c>
      <c r="S16" s="122" t="s">
        <v>13</v>
      </c>
      <c r="T16" s="129" t="s">
        <v>956</v>
      </c>
      <c r="U16" s="122" t="s">
        <v>957</v>
      </c>
      <c r="V16" s="129" t="s">
        <v>14</v>
      </c>
      <c r="W16" s="129" t="s">
        <v>15</v>
      </c>
      <c r="X16" s="124" t="s">
        <v>958</v>
      </c>
      <c r="Y16" s="122" t="s">
        <v>16</v>
      </c>
    </row>
    <row r="17" spans="1:25" ht="26.25" customHeight="1" thickBot="1">
      <c r="A17" s="127"/>
      <c r="B17" s="138"/>
      <c r="C17" s="121"/>
      <c r="D17" s="120"/>
      <c r="E17" s="121"/>
      <c r="F17" s="140"/>
      <c r="G17" s="141"/>
      <c r="H17" s="141"/>
      <c r="I17" s="141"/>
      <c r="J17" s="127" t="s">
        <v>17</v>
      </c>
      <c r="K17" s="127"/>
      <c r="L17" s="127" t="s">
        <v>18</v>
      </c>
      <c r="M17" s="127"/>
      <c r="N17" s="127" t="s">
        <v>19</v>
      </c>
      <c r="O17" s="127"/>
      <c r="P17" s="123"/>
      <c r="Q17" s="128"/>
      <c r="R17" s="122"/>
      <c r="S17" s="122"/>
      <c r="T17" s="129"/>
      <c r="U17" s="122"/>
      <c r="V17" s="129"/>
      <c r="W17" s="129"/>
      <c r="X17" s="125"/>
      <c r="Y17" s="122"/>
    </row>
    <row r="18" spans="1:25" ht="151.5" customHeight="1" thickBot="1">
      <c r="A18" s="127"/>
      <c r="B18" s="138"/>
      <c r="C18" s="121"/>
      <c r="D18" s="120"/>
      <c r="E18" s="121"/>
      <c r="F18" s="140"/>
      <c r="G18" s="141"/>
      <c r="H18" s="141"/>
      <c r="I18" s="141"/>
      <c r="J18" s="24" t="s">
        <v>20</v>
      </c>
      <c r="K18" s="25" t="s">
        <v>21</v>
      </c>
      <c r="L18" s="24" t="s">
        <v>22</v>
      </c>
      <c r="M18" s="25" t="s">
        <v>23</v>
      </c>
      <c r="N18" s="24" t="s">
        <v>24</v>
      </c>
      <c r="O18" s="25" t="s">
        <v>25</v>
      </c>
      <c r="P18" s="123"/>
      <c r="Q18" s="128"/>
      <c r="R18" s="122"/>
      <c r="S18" s="122"/>
      <c r="T18" s="129"/>
      <c r="U18" s="122"/>
      <c r="V18" s="129"/>
      <c r="W18" s="129"/>
      <c r="X18" s="126"/>
      <c r="Y18" s="122"/>
    </row>
    <row r="19" spans="1:25" ht="24" thickBot="1">
      <c r="A19" s="13">
        <v>1</v>
      </c>
      <c r="B19" s="14" t="s">
        <v>32</v>
      </c>
      <c r="C19" s="18">
        <v>2</v>
      </c>
      <c r="D19" s="15" t="s">
        <v>71</v>
      </c>
      <c r="E19" s="15" t="s">
        <v>100</v>
      </c>
      <c r="F19" s="15" t="s">
        <v>104</v>
      </c>
      <c r="G19" s="19">
        <v>30</v>
      </c>
      <c r="H19" s="27">
        <f>J19+K19+L19+M19+N19+O19</f>
        <v>18.2</v>
      </c>
      <c r="I19" s="27">
        <f>H19*2</f>
        <v>36.4</v>
      </c>
      <c r="J19" s="20">
        <v>3.2</v>
      </c>
      <c r="K19" s="20"/>
      <c r="L19" s="20">
        <v>7.5</v>
      </c>
      <c r="M19" s="20">
        <v>7.5</v>
      </c>
      <c r="N19" s="22"/>
      <c r="O19" s="22"/>
      <c r="P19" s="20">
        <v>2</v>
      </c>
      <c r="Q19" s="78">
        <f>S19/1.13</f>
        <v>110.19469026548673</v>
      </c>
      <c r="R19" s="78">
        <f>S19-Q19</f>
        <v>14.325309734513269</v>
      </c>
      <c r="S19" s="78">
        <v>124.52</v>
      </c>
      <c r="T19" s="29">
        <v>109</v>
      </c>
      <c r="U19" s="86">
        <f>T19*S19</f>
        <v>13572.68</v>
      </c>
      <c r="V19" s="30" t="s">
        <v>143</v>
      </c>
      <c r="W19" s="30" t="s">
        <v>145</v>
      </c>
      <c r="X19" s="86">
        <f>U19*20%</f>
        <v>2714.536</v>
      </c>
      <c r="Y19" s="86">
        <f>U19+X19</f>
        <v>16287.216</v>
      </c>
    </row>
    <row r="20" spans="1:25" ht="24" thickBot="1">
      <c r="A20" s="13">
        <v>2</v>
      </c>
      <c r="B20" s="14" t="s">
        <v>33</v>
      </c>
      <c r="C20" s="18">
        <v>2</v>
      </c>
      <c r="D20" s="15" t="s">
        <v>71</v>
      </c>
      <c r="E20" s="15" t="s">
        <v>100</v>
      </c>
      <c r="F20" s="15" t="s">
        <v>105</v>
      </c>
      <c r="G20" s="19">
        <v>29</v>
      </c>
      <c r="H20" s="27">
        <f>J20+K20+L20+M20+N20+O20</f>
        <v>7.7</v>
      </c>
      <c r="I20" s="27">
        <f>H20*2</f>
        <v>15.4</v>
      </c>
      <c r="J20" s="20">
        <v>2.7</v>
      </c>
      <c r="K20" s="20"/>
      <c r="L20" s="20"/>
      <c r="M20" s="20">
        <v>5</v>
      </c>
      <c r="N20" s="22"/>
      <c r="O20" s="22"/>
      <c r="P20" s="20">
        <v>2</v>
      </c>
      <c r="Q20" s="78">
        <f>S20/1.13</f>
        <v>64.4778761061947</v>
      </c>
      <c r="R20" s="78">
        <f aca="true" t="shared" si="0" ref="R20:R57">S20-Q20</f>
        <v>8.3821238938053</v>
      </c>
      <c r="S20" s="78">
        <v>72.86</v>
      </c>
      <c r="T20" s="29">
        <v>109</v>
      </c>
      <c r="U20" s="86">
        <f aca="true" t="shared" si="1" ref="U20:U57">T20*S20</f>
        <v>7941.74</v>
      </c>
      <c r="V20" s="30" t="s">
        <v>143</v>
      </c>
      <c r="W20" s="30" t="s">
        <v>145</v>
      </c>
      <c r="X20" s="86">
        <f aca="true" t="shared" si="2" ref="X20:X57">U20*20%</f>
        <v>1588.348</v>
      </c>
      <c r="Y20" s="86">
        <f aca="true" t="shared" si="3" ref="Y20:Y57">U20+X20</f>
        <v>9530.088</v>
      </c>
    </row>
    <row r="21" spans="1:25" ht="24" thickBot="1">
      <c r="A21" s="13">
        <v>3</v>
      </c>
      <c r="B21" s="14" t="s">
        <v>34</v>
      </c>
      <c r="C21" s="18">
        <v>2</v>
      </c>
      <c r="D21" s="15" t="s">
        <v>71</v>
      </c>
      <c r="E21" s="15" t="s">
        <v>100</v>
      </c>
      <c r="F21" s="15" t="s">
        <v>106</v>
      </c>
      <c r="G21" s="20">
        <v>56</v>
      </c>
      <c r="H21" s="27">
        <f aca="true" t="shared" si="4" ref="H21:H57">J21+K21+L21+M21+N21+O21</f>
        <v>21</v>
      </c>
      <c r="I21" s="27">
        <f aca="true" t="shared" si="5" ref="I21:I57">H21*2</f>
        <v>42</v>
      </c>
      <c r="J21" s="20">
        <v>3</v>
      </c>
      <c r="K21" s="20">
        <v>3</v>
      </c>
      <c r="L21" s="20"/>
      <c r="M21" s="20">
        <v>15</v>
      </c>
      <c r="N21" s="22"/>
      <c r="O21" s="22"/>
      <c r="P21" s="20">
        <v>2</v>
      </c>
      <c r="Q21" s="78">
        <f aca="true" t="shared" si="6" ref="Q21:Q56">S21/1.13</f>
        <v>156.38938053097345</v>
      </c>
      <c r="R21" s="78">
        <f t="shared" si="0"/>
        <v>20.330619469026544</v>
      </c>
      <c r="S21" s="78">
        <v>176.72</v>
      </c>
      <c r="T21" s="29">
        <v>109</v>
      </c>
      <c r="U21" s="86">
        <f t="shared" si="1"/>
        <v>19262.48</v>
      </c>
      <c r="V21" s="30" t="s">
        <v>143</v>
      </c>
      <c r="W21" s="30" t="s">
        <v>145</v>
      </c>
      <c r="X21" s="86">
        <f t="shared" si="2"/>
        <v>3852.496</v>
      </c>
      <c r="Y21" s="86">
        <f t="shared" si="3"/>
        <v>23114.976</v>
      </c>
    </row>
    <row r="22" spans="1:25" ht="24" thickBot="1">
      <c r="A22" s="13">
        <v>4</v>
      </c>
      <c r="B22" s="14" t="s">
        <v>35</v>
      </c>
      <c r="C22" s="18">
        <v>2</v>
      </c>
      <c r="D22" s="15" t="s">
        <v>72</v>
      </c>
      <c r="E22" s="15" t="s">
        <v>100</v>
      </c>
      <c r="F22" s="15" t="s">
        <v>107</v>
      </c>
      <c r="G22" s="20">
        <v>31</v>
      </c>
      <c r="H22" s="27">
        <f t="shared" si="4"/>
        <v>25.2</v>
      </c>
      <c r="I22" s="27">
        <f t="shared" si="5"/>
        <v>50.4</v>
      </c>
      <c r="J22" s="20"/>
      <c r="K22" s="20">
        <v>4</v>
      </c>
      <c r="L22" s="20">
        <v>4</v>
      </c>
      <c r="M22" s="20">
        <v>17.2</v>
      </c>
      <c r="N22" s="22"/>
      <c r="O22" s="22"/>
      <c r="P22" s="20">
        <v>2</v>
      </c>
      <c r="Q22" s="78">
        <f t="shared" si="6"/>
        <v>125.55752212389382</v>
      </c>
      <c r="R22" s="78">
        <f t="shared" si="0"/>
        <v>16.322477876106177</v>
      </c>
      <c r="S22" s="78">
        <v>141.88</v>
      </c>
      <c r="T22" s="29">
        <v>109</v>
      </c>
      <c r="U22" s="86">
        <f t="shared" si="1"/>
        <v>15464.92</v>
      </c>
      <c r="V22" s="30" t="s">
        <v>143</v>
      </c>
      <c r="W22" s="30" t="s">
        <v>145</v>
      </c>
      <c r="X22" s="86">
        <f t="shared" si="2"/>
        <v>3092.9840000000004</v>
      </c>
      <c r="Y22" s="86">
        <f t="shared" si="3"/>
        <v>18557.904000000002</v>
      </c>
    </row>
    <row r="23" spans="1:25" ht="24" thickBot="1">
      <c r="A23" s="13">
        <v>5</v>
      </c>
      <c r="B23" s="14" t="s">
        <v>36</v>
      </c>
      <c r="C23" s="18">
        <v>2</v>
      </c>
      <c r="D23" s="15" t="s">
        <v>72</v>
      </c>
      <c r="E23" s="15" t="s">
        <v>100</v>
      </c>
      <c r="F23" s="15" t="s">
        <v>108</v>
      </c>
      <c r="G23" s="20">
        <v>22</v>
      </c>
      <c r="H23" s="27">
        <f t="shared" si="4"/>
        <v>10.8</v>
      </c>
      <c r="I23" s="27">
        <f t="shared" si="5"/>
        <v>21.6</v>
      </c>
      <c r="J23" s="20"/>
      <c r="K23" s="20">
        <v>4</v>
      </c>
      <c r="L23" s="20">
        <v>4</v>
      </c>
      <c r="M23" s="20">
        <v>2.8</v>
      </c>
      <c r="N23" s="22"/>
      <c r="O23" s="22"/>
      <c r="P23" s="20">
        <v>2</v>
      </c>
      <c r="Q23" s="78">
        <f t="shared" si="6"/>
        <v>95.7345132743363</v>
      </c>
      <c r="R23" s="78">
        <f t="shared" si="0"/>
        <v>12.445486725663713</v>
      </c>
      <c r="S23" s="78">
        <v>108.18</v>
      </c>
      <c r="T23" s="29">
        <v>109</v>
      </c>
      <c r="U23" s="86">
        <f t="shared" si="1"/>
        <v>11791.62</v>
      </c>
      <c r="V23" s="30" t="s">
        <v>143</v>
      </c>
      <c r="W23" s="30" t="s">
        <v>145</v>
      </c>
      <c r="X23" s="86">
        <f t="shared" si="2"/>
        <v>2358.324</v>
      </c>
      <c r="Y23" s="86">
        <f t="shared" si="3"/>
        <v>14149.944000000001</v>
      </c>
    </row>
    <row r="24" spans="1:25" ht="24" thickBot="1">
      <c r="A24" s="13">
        <v>6</v>
      </c>
      <c r="B24" s="14" t="s">
        <v>37</v>
      </c>
      <c r="C24" s="18">
        <v>2</v>
      </c>
      <c r="D24" s="15" t="s">
        <v>72</v>
      </c>
      <c r="E24" s="15" t="s">
        <v>100</v>
      </c>
      <c r="F24" s="15" t="s">
        <v>109</v>
      </c>
      <c r="G24" s="19">
        <v>28</v>
      </c>
      <c r="H24" s="27">
        <f t="shared" si="4"/>
        <v>7</v>
      </c>
      <c r="I24" s="27">
        <f t="shared" si="5"/>
        <v>14</v>
      </c>
      <c r="J24" s="19"/>
      <c r="K24" s="19">
        <v>4</v>
      </c>
      <c r="L24" s="19"/>
      <c r="M24" s="19">
        <v>3</v>
      </c>
      <c r="N24" s="22"/>
      <c r="O24" s="22"/>
      <c r="P24" s="19">
        <v>2</v>
      </c>
      <c r="Q24" s="78">
        <f t="shared" si="6"/>
        <v>78.6283185840708</v>
      </c>
      <c r="R24" s="78">
        <f t="shared" si="0"/>
        <v>10.221681415929197</v>
      </c>
      <c r="S24" s="78">
        <v>88.85</v>
      </c>
      <c r="T24" s="29">
        <v>109</v>
      </c>
      <c r="U24" s="86">
        <f t="shared" si="1"/>
        <v>9684.65</v>
      </c>
      <c r="V24" s="30" t="s">
        <v>143</v>
      </c>
      <c r="W24" s="30" t="s">
        <v>145</v>
      </c>
      <c r="X24" s="86">
        <f t="shared" si="2"/>
        <v>1936.93</v>
      </c>
      <c r="Y24" s="86">
        <f t="shared" si="3"/>
        <v>11621.58</v>
      </c>
    </row>
    <row r="25" spans="1:25" ht="24" thickBot="1">
      <c r="A25" s="13">
        <v>7</v>
      </c>
      <c r="B25" s="14" t="s">
        <v>38</v>
      </c>
      <c r="C25" s="18">
        <v>1</v>
      </c>
      <c r="D25" s="15" t="s">
        <v>73</v>
      </c>
      <c r="E25" s="15" t="s">
        <v>100</v>
      </c>
      <c r="F25" s="15" t="s">
        <v>110</v>
      </c>
      <c r="G25" s="19">
        <v>13</v>
      </c>
      <c r="H25" s="27">
        <f t="shared" si="4"/>
        <v>6.1</v>
      </c>
      <c r="I25" s="27">
        <f t="shared" si="5"/>
        <v>12.2</v>
      </c>
      <c r="J25" s="19">
        <v>2</v>
      </c>
      <c r="K25" s="19"/>
      <c r="L25" s="19"/>
      <c r="M25" s="19">
        <v>4.1</v>
      </c>
      <c r="N25" s="22"/>
      <c r="O25" s="22"/>
      <c r="P25" s="19">
        <v>2</v>
      </c>
      <c r="Q25" s="78">
        <f t="shared" si="6"/>
        <v>36.29203539823009</v>
      </c>
      <c r="R25" s="78">
        <f t="shared" si="0"/>
        <v>4.717964601769907</v>
      </c>
      <c r="S25" s="78">
        <v>41.01</v>
      </c>
      <c r="T25" s="29">
        <v>109</v>
      </c>
      <c r="U25" s="86">
        <f t="shared" si="1"/>
        <v>4470.09</v>
      </c>
      <c r="V25" s="30" t="s">
        <v>144</v>
      </c>
      <c r="W25" s="30" t="s">
        <v>146</v>
      </c>
      <c r="X25" s="86">
        <f t="shared" si="2"/>
        <v>894.018</v>
      </c>
      <c r="Y25" s="86">
        <f t="shared" si="3"/>
        <v>5364.108</v>
      </c>
    </row>
    <row r="26" spans="1:25" s="74" customFormat="1" ht="24" thickBot="1">
      <c r="A26" s="13">
        <v>8</v>
      </c>
      <c r="B26" s="72" t="s">
        <v>280</v>
      </c>
      <c r="C26" s="19">
        <v>2</v>
      </c>
      <c r="D26" s="16" t="s">
        <v>931</v>
      </c>
      <c r="E26" s="16" t="s">
        <v>100</v>
      </c>
      <c r="F26" s="16" t="s">
        <v>930</v>
      </c>
      <c r="G26" s="19">
        <v>47</v>
      </c>
      <c r="H26" s="71">
        <f>J26+K26+L26+M26+N26+O26</f>
        <v>51.4</v>
      </c>
      <c r="I26" s="71">
        <f>H26*2</f>
        <v>102.8</v>
      </c>
      <c r="J26" s="19">
        <v>6.4</v>
      </c>
      <c r="K26" s="19"/>
      <c r="L26" s="19">
        <v>36.5</v>
      </c>
      <c r="M26" s="19">
        <v>8.5</v>
      </c>
      <c r="N26" s="22"/>
      <c r="O26" s="22"/>
      <c r="P26" s="19">
        <v>2</v>
      </c>
      <c r="Q26" s="78">
        <f>S26/1.13</f>
        <v>264.02654867256643</v>
      </c>
      <c r="R26" s="79">
        <f>S26-Q26</f>
        <v>34.32345132743359</v>
      </c>
      <c r="S26" s="78">
        <v>298.35</v>
      </c>
      <c r="T26" s="29">
        <v>109</v>
      </c>
      <c r="U26" s="87">
        <f>T26*S26</f>
        <v>32520.15</v>
      </c>
      <c r="V26" s="73" t="s">
        <v>143</v>
      </c>
      <c r="W26" s="16" t="s">
        <v>145</v>
      </c>
      <c r="X26" s="86">
        <f t="shared" si="2"/>
        <v>6504.030000000001</v>
      </c>
      <c r="Y26" s="86">
        <f t="shared" si="3"/>
        <v>39024.18</v>
      </c>
    </row>
    <row r="27" spans="1:25" ht="24" thickBot="1">
      <c r="A27" s="13">
        <v>9</v>
      </c>
      <c r="B27" s="14" t="s">
        <v>39</v>
      </c>
      <c r="C27" s="18">
        <v>2</v>
      </c>
      <c r="D27" s="15" t="s">
        <v>74</v>
      </c>
      <c r="E27" s="15" t="s">
        <v>101</v>
      </c>
      <c r="F27" s="15" t="s">
        <v>111</v>
      </c>
      <c r="G27" s="19">
        <v>48</v>
      </c>
      <c r="H27" s="27">
        <f t="shared" si="4"/>
        <v>8.9</v>
      </c>
      <c r="I27" s="27">
        <f t="shared" si="5"/>
        <v>17.8</v>
      </c>
      <c r="J27" s="19">
        <v>3.9</v>
      </c>
      <c r="K27" s="19"/>
      <c r="L27" s="19">
        <v>5</v>
      </c>
      <c r="M27" s="19"/>
      <c r="N27" s="22"/>
      <c r="O27" s="22"/>
      <c r="P27" s="19">
        <v>2</v>
      </c>
      <c r="Q27" s="78">
        <f t="shared" si="6"/>
        <v>78.41592920353983</v>
      </c>
      <c r="R27" s="78">
        <f t="shared" si="0"/>
        <v>10.194070796460167</v>
      </c>
      <c r="S27" s="78">
        <v>88.61</v>
      </c>
      <c r="T27" s="29">
        <v>109</v>
      </c>
      <c r="U27" s="86">
        <f t="shared" si="1"/>
        <v>9658.49</v>
      </c>
      <c r="V27" s="30" t="s">
        <v>143</v>
      </c>
      <c r="W27" s="30" t="s">
        <v>145</v>
      </c>
      <c r="X27" s="86">
        <f t="shared" si="2"/>
        <v>1931.698</v>
      </c>
      <c r="Y27" s="86">
        <f t="shared" si="3"/>
        <v>11590.188</v>
      </c>
    </row>
    <row r="28" spans="1:25" ht="24" thickBot="1">
      <c r="A28" s="13">
        <v>10</v>
      </c>
      <c r="B28" s="14" t="s">
        <v>40</v>
      </c>
      <c r="C28" s="18">
        <v>2</v>
      </c>
      <c r="D28" s="15" t="s">
        <v>75</v>
      </c>
      <c r="E28" s="15" t="s">
        <v>101</v>
      </c>
      <c r="F28" s="15" t="s">
        <v>112</v>
      </c>
      <c r="G28" s="19">
        <v>22</v>
      </c>
      <c r="H28" s="27">
        <f t="shared" si="4"/>
        <v>17.3</v>
      </c>
      <c r="I28" s="27">
        <f t="shared" si="5"/>
        <v>34.6</v>
      </c>
      <c r="J28" s="19">
        <v>7.3</v>
      </c>
      <c r="K28" s="19"/>
      <c r="L28" s="19">
        <v>5</v>
      </c>
      <c r="M28" s="19">
        <v>5</v>
      </c>
      <c r="N28" s="22"/>
      <c r="O28" s="22"/>
      <c r="P28" s="19">
        <v>2</v>
      </c>
      <c r="Q28" s="78">
        <f t="shared" si="6"/>
        <v>123.1858407079646</v>
      </c>
      <c r="R28" s="78">
        <f t="shared" si="0"/>
        <v>16.014159292035387</v>
      </c>
      <c r="S28" s="78">
        <v>139.2</v>
      </c>
      <c r="T28" s="29">
        <v>109</v>
      </c>
      <c r="U28" s="86">
        <f t="shared" si="1"/>
        <v>15172.8</v>
      </c>
      <c r="V28" s="30" t="s">
        <v>143</v>
      </c>
      <c r="W28" s="30" t="s">
        <v>145</v>
      </c>
      <c r="X28" s="86">
        <f t="shared" si="2"/>
        <v>3034.56</v>
      </c>
      <c r="Y28" s="86">
        <f t="shared" si="3"/>
        <v>18207.36</v>
      </c>
    </row>
    <row r="29" spans="1:25" ht="24" thickBot="1">
      <c r="A29" s="13">
        <v>11</v>
      </c>
      <c r="B29" s="14" t="s">
        <v>41</v>
      </c>
      <c r="C29" s="18">
        <v>1</v>
      </c>
      <c r="D29" s="15" t="s">
        <v>76</v>
      </c>
      <c r="E29" s="15" t="s">
        <v>101</v>
      </c>
      <c r="F29" s="16" t="s">
        <v>113</v>
      </c>
      <c r="G29" s="19">
        <v>44</v>
      </c>
      <c r="H29" s="27">
        <f t="shared" si="4"/>
        <v>2.5</v>
      </c>
      <c r="I29" s="27">
        <f t="shared" si="5"/>
        <v>5</v>
      </c>
      <c r="J29" s="19">
        <v>2.5</v>
      </c>
      <c r="K29" s="19"/>
      <c r="L29" s="19"/>
      <c r="M29" s="19"/>
      <c r="N29" s="22"/>
      <c r="O29" s="22"/>
      <c r="P29" s="19">
        <v>2</v>
      </c>
      <c r="Q29" s="78">
        <f t="shared" si="6"/>
        <v>57.79646017699116</v>
      </c>
      <c r="R29" s="78">
        <f t="shared" si="0"/>
        <v>7.513539823008841</v>
      </c>
      <c r="S29" s="78">
        <v>65.31</v>
      </c>
      <c r="T29" s="29">
        <v>109</v>
      </c>
      <c r="U29" s="86">
        <f t="shared" si="1"/>
        <v>7118.79</v>
      </c>
      <c r="V29" s="30" t="s">
        <v>144</v>
      </c>
      <c r="W29" s="30" t="s">
        <v>145</v>
      </c>
      <c r="X29" s="86">
        <f t="shared" si="2"/>
        <v>1423.758</v>
      </c>
      <c r="Y29" s="86">
        <f t="shared" si="3"/>
        <v>8542.548</v>
      </c>
    </row>
    <row r="30" spans="1:25" ht="24" thickBot="1">
      <c r="A30" s="13">
        <v>12</v>
      </c>
      <c r="B30" s="14" t="s">
        <v>42</v>
      </c>
      <c r="C30" s="18">
        <v>1</v>
      </c>
      <c r="D30" s="15" t="s">
        <v>76</v>
      </c>
      <c r="E30" s="15" t="s">
        <v>101</v>
      </c>
      <c r="F30" s="16" t="s">
        <v>113</v>
      </c>
      <c r="G30" s="19">
        <v>44</v>
      </c>
      <c r="H30" s="27">
        <f t="shared" si="4"/>
        <v>2.5</v>
      </c>
      <c r="I30" s="27">
        <f t="shared" si="5"/>
        <v>5</v>
      </c>
      <c r="J30" s="19">
        <v>2.5</v>
      </c>
      <c r="K30" s="19"/>
      <c r="L30" s="19"/>
      <c r="M30" s="19"/>
      <c r="N30" s="22"/>
      <c r="O30" s="22"/>
      <c r="P30" s="19">
        <v>1</v>
      </c>
      <c r="Q30" s="78">
        <f t="shared" si="6"/>
        <v>57.79646017699116</v>
      </c>
      <c r="R30" s="78">
        <f t="shared" si="0"/>
        <v>7.513539823008841</v>
      </c>
      <c r="S30" s="78">
        <v>65.31</v>
      </c>
      <c r="T30" s="29">
        <v>109</v>
      </c>
      <c r="U30" s="86">
        <f t="shared" si="1"/>
        <v>7118.79</v>
      </c>
      <c r="V30" s="30" t="s">
        <v>144</v>
      </c>
      <c r="W30" s="30" t="s">
        <v>145</v>
      </c>
      <c r="X30" s="86">
        <f t="shared" si="2"/>
        <v>1423.758</v>
      </c>
      <c r="Y30" s="86">
        <f t="shared" si="3"/>
        <v>8542.548</v>
      </c>
    </row>
    <row r="31" spans="1:25" ht="24" thickBot="1">
      <c r="A31" s="13">
        <v>13</v>
      </c>
      <c r="B31" s="14" t="s">
        <v>43</v>
      </c>
      <c r="C31" s="18" t="s">
        <v>140</v>
      </c>
      <c r="D31" s="15" t="s">
        <v>77</v>
      </c>
      <c r="E31" s="15" t="s">
        <v>101</v>
      </c>
      <c r="F31" s="16" t="s">
        <v>114</v>
      </c>
      <c r="G31" s="19">
        <v>28</v>
      </c>
      <c r="H31" s="27">
        <f t="shared" si="4"/>
        <v>2.5</v>
      </c>
      <c r="I31" s="27">
        <f t="shared" si="5"/>
        <v>5</v>
      </c>
      <c r="J31" s="19">
        <v>2.5</v>
      </c>
      <c r="K31" s="19"/>
      <c r="L31" s="19"/>
      <c r="M31" s="19"/>
      <c r="N31" s="22"/>
      <c r="O31" s="22"/>
      <c r="P31" s="19">
        <v>2</v>
      </c>
      <c r="Q31" s="78">
        <f t="shared" si="6"/>
        <v>57.79646017699116</v>
      </c>
      <c r="R31" s="78">
        <f t="shared" si="0"/>
        <v>7.513539823008841</v>
      </c>
      <c r="S31" s="78">
        <v>65.31</v>
      </c>
      <c r="T31" s="29">
        <v>109</v>
      </c>
      <c r="U31" s="86">
        <f t="shared" si="1"/>
        <v>7118.79</v>
      </c>
      <c r="V31" s="30" t="s">
        <v>144</v>
      </c>
      <c r="W31" s="30" t="s">
        <v>145</v>
      </c>
      <c r="X31" s="86">
        <f t="shared" si="2"/>
        <v>1423.758</v>
      </c>
      <c r="Y31" s="86">
        <f t="shared" si="3"/>
        <v>8542.548</v>
      </c>
    </row>
    <row r="32" spans="1:25" ht="24" thickBot="1">
      <c r="A32" s="13">
        <v>14</v>
      </c>
      <c r="B32" s="14" t="s">
        <v>44</v>
      </c>
      <c r="C32" s="18" t="s">
        <v>140</v>
      </c>
      <c r="D32" s="15" t="s">
        <v>77</v>
      </c>
      <c r="E32" s="15" t="s">
        <v>101</v>
      </c>
      <c r="F32" s="16" t="s">
        <v>115</v>
      </c>
      <c r="G32" s="19">
        <v>28</v>
      </c>
      <c r="H32" s="27">
        <f t="shared" si="4"/>
        <v>2.5</v>
      </c>
      <c r="I32" s="27">
        <f t="shared" si="5"/>
        <v>5</v>
      </c>
      <c r="J32" s="19">
        <v>2.5</v>
      </c>
      <c r="K32" s="19"/>
      <c r="L32" s="19"/>
      <c r="M32" s="19"/>
      <c r="N32" s="22"/>
      <c r="O32" s="22"/>
      <c r="P32" s="19">
        <v>1</v>
      </c>
      <c r="Q32" s="78">
        <f t="shared" si="6"/>
        <v>57.79646017699116</v>
      </c>
      <c r="R32" s="78">
        <f t="shared" si="0"/>
        <v>7.513539823008841</v>
      </c>
      <c r="S32" s="78">
        <v>65.31</v>
      </c>
      <c r="T32" s="29">
        <v>109</v>
      </c>
      <c r="U32" s="86">
        <f t="shared" si="1"/>
        <v>7118.79</v>
      </c>
      <c r="V32" s="30" t="s">
        <v>144</v>
      </c>
      <c r="W32" s="30" t="s">
        <v>145</v>
      </c>
      <c r="X32" s="86">
        <f t="shared" si="2"/>
        <v>1423.758</v>
      </c>
      <c r="Y32" s="86">
        <f t="shared" si="3"/>
        <v>8542.548</v>
      </c>
    </row>
    <row r="33" spans="1:25" ht="24" thickBot="1">
      <c r="A33" s="13">
        <v>15</v>
      </c>
      <c r="B33" s="14" t="s">
        <v>45</v>
      </c>
      <c r="C33" s="18">
        <v>1</v>
      </c>
      <c r="D33" s="15" t="s">
        <v>78</v>
      </c>
      <c r="E33" s="15" t="s">
        <v>101</v>
      </c>
      <c r="F33" s="16" t="s">
        <v>116</v>
      </c>
      <c r="G33" s="19">
        <v>22</v>
      </c>
      <c r="H33" s="27">
        <f t="shared" si="4"/>
        <v>13.5</v>
      </c>
      <c r="I33" s="27">
        <f t="shared" si="5"/>
        <v>27</v>
      </c>
      <c r="J33" s="19">
        <v>3.5</v>
      </c>
      <c r="K33" s="19"/>
      <c r="L33" s="19"/>
      <c r="M33" s="19">
        <v>10</v>
      </c>
      <c r="N33" s="22"/>
      <c r="O33" s="22"/>
      <c r="P33" s="19">
        <v>2</v>
      </c>
      <c r="Q33" s="78">
        <f t="shared" si="6"/>
        <v>118.78761061946904</v>
      </c>
      <c r="R33" s="78">
        <f t="shared" si="0"/>
        <v>15.442389380530955</v>
      </c>
      <c r="S33" s="78">
        <v>134.23</v>
      </c>
      <c r="T33" s="29">
        <v>109</v>
      </c>
      <c r="U33" s="86">
        <f t="shared" si="1"/>
        <v>14631.07</v>
      </c>
      <c r="V33" s="30" t="s">
        <v>144</v>
      </c>
      <c r="W33" s="30" t="s">
        <v>145</v>
      </c>
      <c r="X33" s="86">
        <f t="shared" si="2"/>
        <v>2926.214</v>
      </c>
      <c r="Y33" s="86">
        <f t="shared" si="3"/>
        <v>17557.284</v>
      </c>
    </row>
    <row r="34" spans="1:25" ht="24" thickBot="1">
      <c r="A34" s="13">
        <v>16</v>
      </c>
      <c r="B34" s="14" t="s">
        <v>46</v>
      </c>
      <c r="C34" s="18">
        <v>2</v>
      </c>
      <c r="D34" s="15" t="s">
        <v>79</v>
      </c>
      <c r="E34" s="15" t="s">
        <v>101</v>
      </c>
      <c r="F34" s="16" t="s">
        <v>117</v>
      </c>
      <c r="G34" s="19">
        <v>46</v>
      </c>
      <c r="H34" s="27">
        <f t="shared" si="4"/>
        <v>27.5</v>
      </c>
      <c r="I34" s="27">
        <f t="shared" si="5"/>
        <v>55</v>
      </c>
      <c r="J34" s="19">
        <v>5</v>
      </c>
      <c r="K34" s="19"/>
      <c r="L34" s="19">
        <v>19.2</v>
      </c>
      <c r="M34" s="19">
        <v>3.3</v>
      </c>
      <c r="N34" s="22"/>
      <c r="O34" s="22"/>
      <c r="P34" s="19">
        <v>2</v>
      </c>
      <c r="Q34" s="78">
        <f t="shared" si="6"/>
        <v>169.34513274336285</v>
      </c>
      <c r="R34" s="78">
        <f t="shared" si="0"/>
        <v>22.01486725663716</v>
      </c>
      <c r="S34" s="78">
        <v>191.36</v>
      </c>
      <c r="T34" s="29">
        <v>109</v>
      </c>
      <c r="U34" s="86">
        <f t="shared" si="1"/>
        <v>20858.24</v>
      </c>
      <c r="V34" s="30" t="s">
        <v>143</v>
      </c>
      <c r="W34" s="30" t="s">
        <v>145</v>
      </c>
      <c r="X34" s="86">
        <f t="shared" si="2"/>
        <v>4171.648</v>
      </c>
      <c r="Y34" s="86">
        <f t="shared" si="3"/>
        <v>25029.888000000003</v>
      </c>
    </row>
    <row r="35" spans="1:25" ht="24" thickBot="1">
      <c r="A35" s="13">
        <v>17</v>
      </c>
      <c r="B35" s="14" t="s">
        <v>47</v>
      </c>
      <c r="C35" s="18">
        <v>2</v>
      </c>
      <c r="D35" s="16" t="s">
        <v>80</v>
      </c>
      <c r="E35" s="16" t="s">
        <v>101</v>
      </c>
      <c r="F35" s="16" t="s">
        <v>118</v>
      </c>
      <c r="G35" s="19">
        <v>63</v>
      </c>
      <c r="H35" s="27">
        <f t="shared" si="4"/>
        <v>30.6</v>
      </c>
      <c r="I35" s="27">
        <f t="shared" si="5"/>
        <v>61.2</v>
      </c>
      <c r="J35" s="19">
        <v>6</v>
      </c>
      <c r="K35" s="19"/>
      <c r="L35" s="19">
        <v>20.6</v>
      </c>
      <c r="M35" s="19">
        <v>4</v>
      </c>
      <c r="N35" s="22"/>
      <c r="O35" s="22"/>
      <c r="P35" s="19">
        <v>2</v>
      </c>
      <c r="Q35" s="78">
        <f t="shared" si="6"/>
        <v>183.83185840707966</v>
      </c>
      <c r="R35" s="78">
        <f t="shared" si="0"/>
        <v>23.898141592920325</v>
      </c>
      <c r="S35" s="78">
        <v>207.73</v>
      </c>
      <c r="T35" s="29">
        <v>109</v>
      </c>
      <c r="U35" s="86">
        <f t="shared" si="1"/>
        <v>22642.57</v>
      </c>
      <c r="V35" s="30" t="s">
        <v>143</v>
      </c>
      <c r="W35" s="30" t="s">
        <v>145</v>
      </c>
      <c r="X35" s="86">
        <f t="shared" si="2"/>
        <v>4528.514</v>
      </c>
      <c r="Y35" s="86">
        <f t="shared" si="3"/>
        <v>27171.084</v>
      </c>
    </row>
    <row r="36" spans="1:25" ht="24" thickBot="1">
      <c r="A36" s="13">
        <v>18</v>
      </c>
      <c r="B36" s="14" t="s">
        <v>48</v>
      </c>
      <c r="C36" s="18">
        <v>2</v>
      </c>
      <c r="D36" s="15" t="s">
        <v>81</v>
      </c>
      <c r="E36" s="15" t="s">
        <v>101</v>
      </c>
      <c r="F36" s="15" t="s">
        <v>119</v>
      </c>
      <c r="G36" s="19">
        <v>15</v>
      </c>
      <c r="H36" s="27">
        <f t="shared" si="4"/>
        <v>17</v>
      </c>
      <c r="I36" s="27">
        <f t="shared" si="5"/>
        <v>34</v>
      </c>
      <c r="J36" s="19">
        <v>3</v>
      </c>
      <c r="K36" s="19"/>
      <c r="L36" s="19">
        <v>2</v>
      </c>
      <c r="M36" s="19">
        <v>12</v>
      </c>
      <c r="N36" s="22"/>
      <c r="O36" s="22"/>
      <c r="P36" s="19">
        <v>2</v>
      </c>
      <c r="Q36" s="78">
        <f t="shared" si="6"/>
        <v>130.40707964601773</v>
      </c>
      <c r="R36" s="78">
        <f t="shared" si="0"/>
        <v>16.95292035398228</v>
      </c>
      <c r="S36" s="78">
        <v>147.36</v>
      </c>
      <c r="T36" s="29">
        <v>109</v>
      </c>
      <c r="U36" s="86">
        <f t="shared" si="1"/>
        <v>16062.240000000002</v>
      </c>
      <c r="V36" s="30" t="s">
        <v>143</v>
      </c>
      <c r="W36" s="30" t="s">
        <v>145</v>
      </c>
      <c r="X36" s="86">
        <f t="shared" si="2"/>
        <v>3212.4480000000003</v>
      </c>
      <c r="Y36" s="86">
        <f t="shared" si="3"/>
        <v>19274.688000000002</v>
      </c>
    </row>
    <row r="37" spans="1:25" ht="24" thickBot="1">
      <c r="A37" s="13">
        <v>19</v>
      </c>
      <c r="B37" s="14" t="s">
        <v>49</v>
      </c>
      <c r="C37" s="18">
        <v>2</v>
      </c>
      <c r="D37" s="15" t="s">
        <v>83</v>
      </c>
      <c r="E37" s="15" t="s">
        <v>102</v>
      </c>
      <c r="F37" s="15" t="s">
        <v>120</v>
      </c>
      <c r="G37" s="19">
        <v>13</v>
      </c>
      <c r="H37" s="27">
        <f t="shared" si="4"/>
        <v>16</v>
      </c>
      <c r="I37" s="27">
        <f t="shared" si="5"/>
        <v>32</v>
      </c>
      <c r="J37" s="19">
        <v>8</v>
      </c>
      <c r="K37" s="19"/>
      <c r="L37" s="19"/>
      <c r="M37" s="19">
        <v>8</v>
      </c>
      <c r="N37" s="22"/>
      <c r="O37" s="22"/>
      <c r="P37" s="19">
        <v>2</v>
      </c>
      <c r="Q37" s="78">
        <f t="shared" si="6"/>
        <v>78.17699115044249</v>
      </c>
      <c r="R37" s="78">
        <f t="shared" si="0"/>
        <v>10.163008849557514</v>
      </c>
      <c r="S37" s="78">
        <v>88.34</v>
      </c>
      <c r="T37" s="29">
        <v>109</v>
      </c>
      <c r="U37" s="86">
        <f t="shared" si="1"/>
        <v>9629.06</v>
      </c>
      <c r="V37" s="30" t="s">
        <v>143</v>
      </c>
      <c r="W37" s="31" t="s">
        <v>147</v>
      </c>
      <c r="X37" s="86">
        <f t="shared" si="2"/>
        <v>1925.812</v>
      </c>
      <c r="Y37" s="86">
        <f t="shared" si="3"/>
        <v>11554.872</v>
      </c>
    </row>
    <row r="38" spans="1:25" ht="24" thickBot="1">
      <c r="A38" s="13">
        <v>20</v>
      </c>
      <c r="B38" s="14" t="s">
        <v>50</v>
      </c>
      <c r="C38" s="18">
        <v>1</v>
      </c>
      <c r="D38" s="15" t="s">
        <v>84</v>
      </c>
      <c r="E38" s="15" t="s">
        <v>102</v>
      </c>
      <c r="F38" s="15" t="s">
        <v>121</v>
      </c>
      <c r="G38" s="19">
        <v>46</v>
      </c>
      <c r="H38" s="27">
        <f t="shared" si="4"/>
        <v>6.4</v>
      </c>
      <c r="I38" s="27">
        <f t="shared" si="5"/>
        <v>12.8</v>
      </c>
      <c r="J38" s="19">
        <v>4</v>
      </c>
      <c r="K38" s="19"/>
      <c r="L38" s="19"/>
      <c r="M38" s="19">
        <v>2.4</v>
      </c>
      <c r="N38" s="22"/>
      <c r="O38" s="22"/>
      <c r="P38" s="19">
        <v>2</v>
      </c>
      <c r="Q38" s="78">
        <f t="shared" si="6"/>
        <v>69.64601769911505</v>
      </c>
      <c r="R38" s="78">
        <f t="shared" si="0"/>
        <v>9.053982300884954</v>
      </c>
      <c r="S38" s="78">
        <v>78.7</v>
      </c>
      <c r="T38" s="29">
        <v>109</v>
      </c>
      <c r="U38" s="86">
        <f t="shared" si="1"/>
        <v>8578.300000000001</v>
      </c>
      <c r="V38" s="30" t="s">
        <v>143</v>
      </c>
      <c r="W38" s="30" t="s">
        <v>145</v>
      </c>
      <c r="X38" s="86">
        <f t="shared" si="2"/>
        <v>1715.6600000000003</v>
      </c>
      <c r="Y38" s="86">
        <f t="shared" si="3"/>
        <v>10293.960000000001</v>
      </c>
    </row>
    <row r="39" spans="1:25" ht="24" thickBot="1">
      <c r="A39" s="13">
        <v>21</v>
      </c>
      <c r="B39" s="14" t="s">
        <v>51</v>
      </c>
      <c r="C39" s="18" t="s">
        <v>140</v>
      </c>
      <c r="D39" s="15" t="s">
        <v>85</v>
      </c>
      <c r="E39" s="15" t="s">
        <v>102</v>
      </c>
      <c r="F39" s="17" t="s">
        <v>122</v>
      </c>
      <c r="G39" s="19">
        <v>40</v>
      </c>
      <c r="H39" s="27">
        <f t="shared" si="4"/>
        <v>16.8</v>
      </c>
      <c r="I39" s="27">
        <f t="shared" si="5"/>
        <v>33.6</v>
      </c>
      <c r="J39" s="19">
        <v>8</v>
      </c>
      <c r="K39" s="19"/>
      <c r="L39" s="19">
        <v>8.8</v>
      </c>
      <c r="M39" s="19"/>
      <c r="N39" s="22"/>
      <c r="O39" s="22"/>
      <c r="P39" s="19">
        <v>2</v>
      </c>
      <c r="Q39" s="78">
        <f t="shared" si="6"/>
        <v>115.15929203539824</v>
      </c>
      <c r="R39" s="78">
        <f t="shared" si="0"/>
        <v>14.970707964601758</v>
      </c>
      <c r="S39" s="78">
        <v>130.13</v>
      </c>
      <c r="T39" s="29">
        <v>109</v>
      </c>
      <c r="U39" s="86">
        <f t="shared" si="1"/>
        <v>14184.17</v>
      </c>
      <c r="V39" s="30" t="s">
        <v>143</v>
      </c>
      <c r="W39" s="30" t="s">
        <v>145</v>
      </c>
      <c r="X39" s="86">
        <f t="shared" si="2"/>
        <v>2836.8340000000003</v>
      </c>
      <c r="Y39" s="86">
        <f t="shared" si="3"/>
        <v>17021.004</v>
      </c>
    </row>
    <row r="40" spans="1:25" ht="24" thickBot="1">
      <c r="A40" s="13">
        <v>22</v>
      </c>
      <c r="B40" s="14" t="s">
        <v>52</v>
      </c>
      <c r="C40" s="18" t="s">
        <v>140</v>
      </c>
      <c r="D40" s="15" t="s">
        <v>85</v>
      </c>
      <c r="E40" s="15" t="s">
        <v>102</v>
      </c>
      <c r="F40" s="17" t="s">
        <v>123</v>
      </c>
      <c r="G40" s="19">
        <v>17</v>
      </c>
      <c r="H40" s="27">
        <f t="shared" si="4"/>
        <v>11.7</v>
      </c>
      <c r="I40" s="27">
        <f t="shared" si="5"/>
        <v>23.4</v>
      </c>
      <c r="J40" s="19">
        <v>3</v>
      </c>
      <c r="K40" s="19"/>
      <c r="L40" s="19">
        <v>8.7</v>
      </c>
      <c r="M40" s="19"/>
      <c r="N40" s="22"/>
      <c r="O40" s="22"/>
      <c r="P40" s="19">
        <v>1</v>
      </c>
      <c r="Q40" s="78">
        <f t="shared" si="6"/>
        <v>63.74336283185841</v>
      </c>
      <c r="R40" s="78">
        <f t="shared" si="0"/>
        <v>8.286637168141588</v>
      </c>
      <c r="S40" s="78">
        <v>72.03</v>
      </c>
      <c r="T40" s="29">
        <v>109</v>
      </c>
      <c r="U40" s="86">
        <f t="shared" si="1"/>
        <v>7851.27</v>
      </c>
      <c r="V40" s="30" t="s">
        <v>143</v>
      </c>
      <c r="W40" s="30" t="s">
        <v>145</v>
      </c>
      <c r="X40" s="86">
        <f t="shared" si="2"/>
        <v>1570.2540000000001</v>
      </c>
      <c r="Y40" s="86">
        <f t="shared" si="3"/>
        <v>9421.524000000001</v>
      </c>
    </row>
    <row r="41" spans="1:25" ht="24" thickBot="1">
      <c r="A41" s="13">
        <v>23</v>
      </c>
      <c r="B41" s="14" t="s">
        <v>53</v>
      </c>
      <c r="C41" s="18" t="s">
        <v>140</v>
      </c>
      <c r="D41" s="16" t="s">
        <v>86</v>
      </c>
      <c r="E41" s="15" t="s">
        <v>102</v>
      </c>
      <c r="F41" s="15" t="s">
        <v>124</v>
      </c>
      <c r="G41" s="19">
        <v>10</v>
      </c>
      <c r="H41" s="27">
        <f t="shared" si="4"/>
        <v>24.4</v>
      </c>
      <c r="I41" s="27">
        <f t="shared" si="5"/>
        <v>48.8</v>
      </c>
      <c r="J41" s="19">
        <v>2</v>
      </c>
      <c r="K41" s="19"/>
      <c r="L41" s="19"/>
      <c r="M41" s="19">
        <v>22.4</v>
      </c>
      <c r="N41" s="22"/>
      <c r="O41" s="22"/>
      <c r="P41" s="19">
        <v>2</v>
      </c>
      <c r="Q41" s="78">
        <f t="shared" si="6"/>
        <v>57.56637168141593</v>
      </c>
      <c r="R41" s="78">
        <f t="shared" si="0"/>
        <v>7.483628318584067</v>
      </c>
      <c r="S41" s="78">
        <v>65.05</v>
      </c>
      <c r="T41" s="29">
        <v>109</v>
      </c>
      <c r="U41" s="86">
        <f t="shared" si="1"/>
        <v>7090.45</v>
      </c>
      <c r="V41" s="30" t="s">
        <v>143</v>
      </c>
      <c r="W41" s="31" t="s">
        <v>147</v>
      </c>
      <c r="X41" s="86">
        <f t="shared" si="2"/>
        <v>1418.0900000000001</v>
      </c>
      <c r="Y41" s="86">
        <f t="shared" si="3"/>
        <v>8508.54</v>
      </c>
    </row>
    <row r="42" spans="1:25" ht="24" thickBot="1">
      <c r="A42" s="13">
        <v>24</v>
      </c>
      <c r="B42" s="14" t="s">
        <v>54</v>
      </c>
      <c r="C42" s="18">
        <v>2</v>
      </c>
      <c r="D42" s="16" t="s">
        <v>87</v>
      </c>
      <c r="E42" s="15" t="s">
        <v>102</v>
      </c>
      <c r="F42" s="15" t="s">
        <v>125</v>
      </c>
      <c r="G42" s="19">
        <v>44</v>
      </c>
      <c r="H42" s="27">
        <f t="shared" si="4"/>
        <v>7.5</v>
      </c>
      <c r="I42" s="27">
        <f t="shared" si="5"/>
        <v>15</v>
      </c>
      <c r="J42" s="19">
        <v>2.5</v>
      </c>
      <c r="K42" s="19"/>
      <c r="L42" s="19"/>
      <c r="M42" s="19">
        <v>5</v>
      </c>
      <c r="N42" s="22"/>
      <c r="O42" s="22"/>
      <c r="P42" s="19">
        <v>2</v>
      </c>
      <c r="Q42" s="78">
        <f t="shared" si="6"/>
        <v>72.56637168141593</v>
      </c>
      <c r="R42" s="78">
        <f t="shared" si="0"/>
        <v>9.43362831858407</v>
      </c>
      <c r="S42" s="78">
        <v>82</v>
      </c>
      <c r="T42" s="29">
        <v>109</v>
      </c>
      <c r="U42" s="86">
        <f t="shared" si="1"/>
        <v>8938</v>
      </c>
      <c r="V42" s="30" t="s">
        <v>143</v>
      </c>
      <c r="W42" s="30" t="s">
        <v>145</v>
      </c>
      <c r="X42" s="86">
        <f t="shared" si="2"/>
        <v>1787.6000000000001</v>
      </c>
      <c r="Y42" s="86">
        <f t="shared" si="3"/>
        <v>10725.6</v>
      </c>
    </row>
    <row r="43" spans="1:25" ht="31.5" customHeight="1" thickBot="1">
      <c r="A43" s="13">
        <v>25</v>
      </c>
      <c r="B43" s="14" t="s">
        <v>55</v>
      </c>
      <c r="C43" s="18" t="s">
        <v>140</v>
      </c>
      <c r="D43" s="16" t="s">
        <v>88</v>
      </c>
      <c r="E43" s="15" t="s">
        <v>102</v>
      </c>
      <c r="F43" s="15" t="s">
        <v>126</v>
      </c>
      <c r="G43" s="19">
        <v>14</v>
      </c>
      <c r="H43" s="27">
        <f t="shared" si="4"/>
        <v>25</v>
      </c>
      <c r="I43" s="27">
        <f t="shared" si="5"/>
        <v>50</v>
      </c>
      <c r="J43" s="19">
        <v>4</v>
      </c>
      <c r="K43" s="19"/>
      <c r="L43" s="19"/>
      <c r="M43" s="19">
        <v>21</v>
      </c>
      <c r="N43" s="22"/>
      <c r="O43" s="22"/>
      <c r="P43" s="19">
        <v>2</v>
      </c>
      <c r="Q43" s="78">
        <f t="shared" si="6"/>
        <v>98.33628318584073</v>
      </c>
      <c r="R43" s="78">
        <f t="shared" si="0"/>
        <v>12.783716814159277</v>
      </c>
      <c r="S43" s="78">
        <v>111.12</v>
      </c>
      <c r="T43" s="29">
        <v>109</v>
      </c>
      <c r="U43" s="86">
        <f t="shared" si="1"/>
        <v>12112.08</v>
      </c>
      <c r="V43" s="30" t="s">
        <v>143</v>
      </c>
      <c r="W43" s="31" t="s">
        <v>147</v>
      </c>
      <c r="X43" s="86">
        <f t="shared" si="2"/>
        <v>2422.416</v>
      </c>
      <c r="Y43" s="86">
        <f t="shared" si="3"/>
        <v>14534.496</v>
      </c>
    </row>
    <row r="44" spans="1:25" ht="24" thickBot="1">
      <c r="A44" s="13">
        <v>26</v>
      </c>
      <c r="B44" s="14" t="s">
        <v>56</v>
      </c>
      <c r="C44" s="18">
        <v>2</v>
      </c>
      <c r="D44" s="16" t="s">
        <v>89</v>
      </c>
      <c r="E44" s="15" t="s">
        <v>102</v>
      </c>
      <c r="F44" s="15" t="s">
        <v>127</v>
      </c>
      <c r="G44" s="19">
        <v>41</v>
      </c>
      <c r="H44" s="27">
        <f t="shared" si="4"/>
        <v>13</v>
      </c>
      <c r="I44" s="27">
        <f t="shared" si="5"/>
        <v>26</v>
      </c>
      <c r="J44" s="19">
        <v>7</v>
      </c>
      <c r="K44" s="19"/>
      <c r="L44" s="19">
        <v>6</v>
      </c>
      <c r="M44" s="19"/>
      <c r="N44" s="22"/>
      <c r="O44" s="22"/>
      <c r="P44" s="19">
        <v>2</v>
      </c>
      <c r="Q44" s="78">
        <f t="shared" si="6"/>
        <v>116.67256637168143</v>
      </c>
      <c r="R44" s="78">
        <f t="shared" si="0"/>
        <v>15.167433628318577</v>
      </c>
      <c r="S44" s="78">
        <v>131.84</v>
      </c>
      <c r="T44" s="29">
        <v>109</v>
      </c>
      <c r="U44" s="86">
        <f t="shared" si="1"/>
        <v>14370.56</v>
      </c>
      <c r="V44" s="30" t="s">
        <v>143</v>
      </c>
      <c r="W44" s="30" t="s">
        <v>145</v>
      </c>
      <c r="X44" s="86">
        <f t="shared" si="2"/>
        <v>2874.112</v>
      </c>
      <c r="Y44" s="86">
        <f t="shared" si="3"/>
        <v>17244.672</v>
      </c>
    </row>
    <row r="45" spans="1:25" ht="24" thickBot="1">
      <c r="A45" s="13">
        <v>27</v>
      </c>
      <c r="B45" s="14" t="s">
        <v>57</v>
      </c>
      <c r="C45" s="18">
        <v>2</v>
      </c>
      <c r="D45" s="16" t="s">
        <v>90</v>
      </c>
      <c r="E45" s="15" t="s">
        <v>102</v>
      </c>
      <c r="F45" s="15" t="s">
        <v>128</v>
      </c>
      <c r="G45" s="19">
        <v>25</v>
      </c>
      <c r="H45" s="27">
        <f t="shared" si="4"/>
        <v>10.8</v>
      </c>
      <c r="I45" s="27">
        <f t="shared" si="5"/>
        <v>21.6</v>
      </c>
      <c r="J45" s="19">
        <v>3</v>
      </c>
      <c r="K45" s="19"/>
      <c r="L45" s="19">
        <v>5</v>
      </c>
      <c r="M45" s="19">
        <v>2.8</v>
      </c>
      <c r="N45" s="22"/>
      <c r="O45" s="22"/>
      <c r="P45" s="19">
        <v>2</v>
      </c>
      <c r="Q45" s="78">
        <f t="shared" si="6"/>
        <v>88.23008849557523</v>
      </c>
      <c r="R45" s="78">
        <f t="shared" si="0"/>
        <v>11.469911504424772</v>
      </c>
      <c r="S45" s="78">
        <v>99.7</v>
      </c>
      <c r="T45" s="29">
        <v>109</v>
      </c>
      <c r="U45" s="86">
        <f t="shared" si="1"/>
        <v>10867.300000000001</v>
      </c>
      <c r="V45" s="30" t="s">
        <v>143</v>
      </c>
      <c r="W45" s="30" t="s">
        <v>145</v>
      </c>
      <c r="X45" s="86">
        <f t="shared" si="2"/>
        <v>2173.4600000000005</v>
      </c>
      <c r="Y45" s="86">
        <f t="shared" si="3"/>
        <v>13040.760000000002</v>
      </c>
    </row>
    <row r="46" spans="1:25" ht="24" thickBot="1">
      <c r="A46" s="13">
        <v>28</v>
      </c>
      <c r="B46" s="14" t="s">
        <v>58</v>
      </c>
      <c r="C46" s="18">
        <v>2</v>
      </c>
      <c r="D46" s="16" t="s">
        <v>91</v>
      </c>
      <c r="E46" s="15" t="s">
        <v>102</v>
      </c>
      <c r="F46" s="15" t="s">
        <v>128</v>
      </c>
      <c r="G46" s="19">
        <v>32</v>
      </c>
      <c r="H46" s="27">
        <f t="shared" si="4"/>
        <v>10.8</v>
      </c>
      <c r="I46" s="27">
        <f t="shared" si="5"/>
        <v>21.6</v>
      </c>
      <c r="J46" s="19">
        <v>5</v>
      </c>
      <c r="K46" s="19"/>
      <c r="L46" s="19"/>
      <c r="M46" s="19">
        <v>5.8</v>
      </c>
      <c r="N46" s="22"/>
      <c r="O46" s="22"/>
      <c r="P46" s="19">
        <v>2</v>
      </c>
      <c r="Q46" s="78">
        <f t="shared" si="6"/>
        <v>108.69911504424779</v>
      </c>
      <c r="R46" s="78">
        <f t="shared" si="0"/>
        <v>14.130884955752208</v>
      </c>
      <c r="S46" s="78">
        <v>122.83</v>
      </c>
      <c r="T46" s="29">
        <v>109</v>
      </c>
      <c r="U46" s="86">
        <f t="shared" si="1"/>
        <v>13388.47</v>
      </c>
      <c r="V46" s="30" t="s">
        <v>143</v>
      </c>
      <c r="W46" s="30" t="s">
        <v>145</v>
      </c>
      <c r="X46" s="86">
        <f t="shared" si="2"/>
        <v>2677.694</v>
      </c>
      <c r="Y46" s="86">
        <f t="shared" si="3"/>
        <v>16066.163999999999</v>
      </c>
    </row>
    <row r="47" spans="1:25" ht="24" thickBot="1">
      <c r="A47" s="13">
        <v>29</v>
      </c>
      <c r="B47" s="14" t="s">
        <v>59</v>
      </c>
      <c r="C47" s="18">
        <v>1</v>
      </c>
      <c r="D47" s="16" t="s">
        <v>84</v>
      </c>
      <c r="E47" s="15" t="s">
        <v>102</v>
      </c>
      <c r="F47" s="15" t="s">
        <v>129</v>
      </c>
      <c r="G47" s="19">
        <v>20</v>
      </c>
      <c r="H47" s="27">
        <f t="shared" si="4"/>
        <v>7.5</v>
      </c>
      <c r="I47" s="27">
        <f t="shared" si="5"/>
        <v>15</v>
      </c>
      <c r="J47" s="19">
        <v>2.5</v>
      </c>
      <c r="K47" s="19"/>
      <c r="L47" s="19"/>
      <c r="M47" s="19">
        <v>5</v>
      </c>
      <c r="N47" s="22"/>
      <c r="O47" s="22"/>
      <c r="P47" s="19">
        <v>2</v>
      </c>
      <c r="Q47" s="78">
        <f t="shared" si="6"/>
        <v>72.56637168141593</v>
      </c>
      <c r="R47" s="78">
        <f t="shared" si="0"/>
        <v>9.43362831858407</v>
      </c>
      <c r="S47" s="78">
        <v>82</v>
      </c>
      <c r="T47" s="29">
        <v>109</v>
      </c>
      <c r="U47" s="86">
        <f t="shared" si="1"/>
        <v>8938</v>
      </c>
      <c r="V47" s="30" t="s">
        <v>143</v>
      </c>
      <c r="W47" s="30" t="s">
        <v>145</v>
      </c>
      <c r="X47" s="86">
        <f t="shared" si="2"/>
        <v>1787.6000000000001</v>
      </c>
      <c r="Y47" s="86">
        <f t="shared" si="3"/>
        <v>10725.6</v>
      </c>
    </row>
    <row r="48" spans="1:25" ht="24" thickBot="1">
      <c r="A48" s="13">
        <v>30</v>
      </c>
      <c r="B48" s="14" t="s">
        <v>60</v>
      </c>
      <c r="C48" s="18">
        <v>1</v>
      </c>
      <c r="D48" s="16" t="s">
        <v>92</v>
      </c>
      <c r="E48" s="15" t="s">
        <v>102</v>
      </c>
      <c r="F48" s="15" t="s">
        <v>130</v>
      </c>
      <c r="G48" s="19">
        <v>16</v>
      </c>
      <c r="H48" s="27">
        <f t="shared" si="4"/>
        <v>7</v>
      </c>
      <c r="I48" s="27">
        <f t="shared" si="5"/>
        <v>14</v>
      </c>
      <c r="J48" s="19">
        <v>2</v>
      </c>
      <c r="K48" s="19"/>
      <c r="L48" s="19">
        <v>5</v>
      </c>
      <c r="M48" s="19"/>
      <c r="N48" s="22"/>
      <c r="O48" s="22"/>
      <c r="P48" s="19">
        <v>2</v>
      </c>
      <c r="Q48" s="78">
        <f t="shared" si="6"/>
        <v>60.05309734513275</v>
      </c>
      <c r="R48" s="78">
        <f t="shared" si="0"/>
        <v>7.806902654867251</v>
      </c>
      <c r="S48" s="78">
        <v>67.86</v>
      </c>
      <c r="T48" s="29">
        <v>109</v>
      </c>
      <c r="U48" s="86">
        <f t="shared" si="1"/>
        <v>7396.74</v>
      </c>
      <c r="V48" s="30" t="s">
        <v>143</v>
      </c>
      <c r="W48" s="30" t="s">
        <v>145</v>
      </c>
      <c r="X48" s="86">
        <f t="shared" si="2"/>
        <v>1479.348</v>
      </c>
      <c r="Y48" s="86">
        <f t="shared" si="3"/>
        <v>8876.088</v>
      </c>
    </row>
    <row r="49" spans="1:25" ht="24" thickBot="1">
      <c r="A49" s="13">
        <v>31</v>
      </c>
      <c r="B49" s="14" t="s">
        <v>61</v>
      </c>
      <c r="C49" s="18">
        <v>2</v>
      </c>
      <c r="D49" s="16" t="s">
        <v>93</v>
      </c>
      <c r="E49" s="15" t="s">
        <v>102</v>
      </c>
      <c r="F49" s="15" t="s">
        <v>131</v>
      </c>
      <c r="G49" s="19">
        <v>20</v>
      </c>
      <c r="H49" s="27">
        <f t="shared" si="4"/>
        <v>28.6</v>
      </c>
      <c r="I49" s="27">
        <f t="shared" si="5"/>
        <v>57.2</v>
      </c>
      <c r="J49" s="19">
        <v>4</v>
      </c>
      <c r="K49" s="19"/>
      <c r="L49" s="19">
        <v>10</v>
      </c>
      <c r="M49" s="19">
        <v>14.6</v>
      </c>
      <c r="N49" s="22"/>
      <c r="O49" s="22"/>
      <c r="P49" s="19">
        <v>2</v>
      </c>
      <c r="Q49" s="78">
        <f t="shared" si="6"/>
        <v>168.41592920353983</v>
      </c>
      <c r="R49" s="78">
        <f t="shared" si="0"/>
        <v>21.89407079646017</v>
      </c>
      <c r="S49" s="78">
        <v>190.31</v>
      </c>
      <c r="T49" s="29">
        <v>109</v>
      </c>
      <c r="U49" s="86">
        <f t="shared" si="1"/>
        <v>20743.79</v>
      </c>
      <c r="V49" s="30" t="s">
        <v>143</v>
      </c>
      <c r="W49" s="30" t="s">
        <v>145</v>
      </c>
      <c r="X49" s="86">
        <f t="shared" si="2"/>
        <v>4148.758000000001</v>
      </c>
      <c r="Y49" s="86">
        <f t="shared" si="3"/>
        <v>24892.548000000003</v>
      </c>
    </row>
    <row r="50" spans="1:25" ht="24" thickBot="1">
      <c r="A50" s="13">
        <v>32</v>
      </c>
      <c r="B50" s="14" t="s">
        <v>62</v>
      </c>
      <c r="C50" s="18">
        <v>1</v>
      </c>
      <c r="D50" s="16" t="s">
        <v>94</v>
      </c>
      <c r="E50" s="15" t="s">
        <v>102</v>
      </c>
      <c r="F50" s="15" t="s">
        <v>132</v>
      </c>
      <c r="G50" s="19">
        <v>20</v>
      </c>
      <c r="H50" s="27">
        <f t="shared" si="4"/>
        <v>11</v>
      </c>
      <c r="I50" s="27">
        <f t="shared" si="5"/>
        <v>22</v>
      </c>
      <c r="J50" s="19">
        <v>2</v>
      </c>
      <c r="K50" s="19"/>
      <c r="L50" s="19">
        <v>9</v>
      </c>
      <c r="M50" s="19"/>
      <c r="N50" s="22"/>
      <c r="O50" s="22"/>
      <c r="P50" s="19">
        <v>2</v>
      </c>
      <c r="Q50" s="78">
        <f t="shared" si="6"/>
        <v>64.36283185840709</v>
      </c>
      <c r="R50" s="78">
        <f t="shared" si="0"/>
        <v>8.367168141592913</v>
      </c>
      <c r="S50" s="78">
        <v>72.73</v>
      </c>
      <c r="T50" s="29">
        <v>109</v>
      </c>
      <c r="U50" s="86">
        <f t="shared" si="1"/>
        <v>7927.570000000001</v>
      </c>
      <c r="V50" s="30" t="s">
        <v>143</v>
      </c>
      <c r="W50" s="30" t="s">
        <v>145</v>
      </c>
      <c r="X50" s="86">
        <f t="shared" si="2"/>
        <v>1585.5140000000001</v>
      </c>
      <c r="Y50" s="86">
        <f t="shared" si="3"/>
        <v>9513.084</v>
      </c>
    </row>
    <row r="51" spans="1:25" ht="24" thickBot="1">
      <c r="A51" s="13">
        <v>33</v>
      </c>
      <c r="B51" s="14" t="s">
        <v>63</v>
      </c>
      <c r="C51" s="18">
        <v>2</v>
      </c>
      <c r="D51" s="15" t="s">
        <v>95</v>
      </c>
      <c r="E51" s="15" t="s">
        <v>103</v>
      </c>
      <c r="F51" s="15" t="s">
        <v>133</v>
      </c>
      <c r="G51" s="19">
        <v>16</v>
      </c>
      <c r="H51" s="27">
        <f t="shared" si="4"/>
        <v>18.6</v>
      </c>
      <c r="I51" s="27">
        <f t="shared" si="5"/>
        <v>37.2</v>
      </c>
      <c r="J51" s="19"/>
      <c r="K51" s="19">
        <v>6</v>
      </c>
      <c r="L51" s="19"/>
      <c r="M51" s="19">
        <v>12.6</v>
      </c>
      <c r="N51" s="22"/>
      <c r="O51" s="22"/>
      <c r="P51" s="19">
        <v>2</v>
      </c>
      <c r="Q51" s="78">
        <f t="shared" si="6"/>
        <v>154.63716814159295</v>
      </c>
      <c r="R51" s="78">
        <f t="shared" si="0"/>
        <v>20.102831858407058</v>
      </c>
      <c r="S51" s="78">
        <v>174.74</v>
      </c>
      <c r="T51" s="29">
        <v>109</v>
      </c>
      <c r="U51" s="86">
        <f t="shared" si="1"/>
        <v>19046.66</v>
      </c>
      <c r="V51" s="30" t="s">
        <v>143</v>
      </c>
      <c r="W51" s="30" t="s">
        <v>145</v>
      </c>
      <c r="X51" s="86">
        <f t="shared" si="2"/>
        <v>3809.3320000000003</v>
      </c>
      <c r="Y51" s="86">
        <f t="shared" si="3"/>
        <v>22855.992</v>
      </c>
    </row>
    <row r="52" spans="1:25" ht="24" thickBot="1">
      <c r="A52" s="13">
        <v>34</v>
      </c>
      <c r="B52" s="14" t="s">
        <v>64</v>
      </c>
      <c r="C52" s="18">
        <v>2</v>
      </c>
      <c r="D52" s="15" t="s">
        <v>95</v>
      </c>
      <c r="E52" s="15" t="s">
        <v>103</v>
      </c>
      <c r="F52" s="15" t="s">
        <v>134</v>
      </c>
      <c r="G52" s="19">
        <v>27</v>
      </c>
      <c r="H52" s="27">
        <f t="shared" si="4"/>
        <v>7</v>
      </c>
      <c r="I52" s="27">
        <f t="shared" si="5"/>
        <v>14</v>
      </c>
      <c r="J52" s="19"/>
      <c r="K52" s="19">
        <v>2</v>
      </c>
      <c r="L52" s="19"/>
      <c r="M52" s="19">
        <v>5</v>
      </c>
      <c r="N52" s="22"/>
      <c r="O52" s="22"/>
      <c r="P52" s="19">
        <v>2</v>
      </c>
      <c r="Q52" s="78">
        <f t="shared" si="6"/>
        <v>64.53097345132744</v>
      </c>
      <c r="R52" s="78">
        <f t="shared" si="0"/>
        <v>8.389026548672561</v>
      </c>
      <c r="S52" s="78">
        <v>72.92</v>
      </c>
      <c r="T52" s="29">
        <v>109</v>
      </c>
      <c r="U52" s="86">
        <f t="shared" si="1"/>
        <v>7948.28</v>
      </c>
      <c r="V52" s="30" t="s">
        <v>143</v>
      </c>
      <c r="W52" s="30" t="s">
        <v>145</v>
      </c>
      <c r="X52" s="86">
        <f t="shared" si="2"/>
        <v>1589.656</v>
      </c>
      <c r="Y52" s="86">
        <f t="shared" si="3"/>
        <v>9537.936</v>
      </c>
    </row>
    <row r="53" spans="1:25" ht="24" thickBot="1">
      <c r="A53" s="13">
        <v>35</v>
      </c>
      <c r="B53" s="14" t="s">
        <v>65</v>
      </c>
      <c r="C53" s="18">
        <v>2</v>
      </c>
      <c r="D53" s="15" t="s">
        <v>96</v>
      </c>
      <c r="E53" s="15" t="s">
        <v>103</v>
      </c>
      <c r="F53" s="15" t="s">
        <v>135</v>
      </c>
      <c r="G53" s="19">
        <v>53</v>
      </c>
      <c r="H53" s="27">
        <f t="shared" si="4"/>
        <v>18.6</v>
      </c>
      <c r="I53" s="27">
        <f t="shared" si="5"/>
        <v>37.2</v>
      </c>
      <c r="J53" s="19"/>
      <c r="K53" s="19">
        <v>6</v>
      </c>
      <c r="L53" s="19"/>
      <c r="M53" s="19">
        <v>12.6</v>
      </c>
      <c r="N53" s="22"/>
      <c r="O53" s="22"/>
      <c r="P53" s="19">
        <v>2</v>
      </c>
      <c r="Q53" s="78">
        <f t="shared" si="6"/>
        <v>154.63716814159295</v>
      </c>
      <c r="R53" s="78">
        <f t="shared" si="0"/>
        <v>20.102831858407058</v>
      </c>
      <c r="S53" s="78">
        <v>174.74</v>
      </c>
      <c r="T53" s="29">
        <v>109</v>
      </c>
      <c r="U53" s="86">
        <f t="shared" si="1"/>
        <v>19046.66</v>
      </c>
      <c r="V53" s="30" t="s">
        <v>143</v>
      </c>
      <c r="W53" s="30" t="s">
        <v>145</v>
      </c>
      <c r="X53" s="86">
        <f t="shared" si="2"/>
        <v>3809.3320000000003</v>
      </c>
      <c r="Y53" s="86">
        <f t="shared" si="3"/>
        <v>22855.992</v>
      </c>
    </row>
    <row r="54" spans="1:25" ht="24" thickBot="1">
      <c r="A54" s="13">
        <v>36</v>
      </c>
      <c r="B54" s="14" t="s">
        <v>66</v>
      </c>
      <c r="C54" s="18" t="s">
        <v>140</v>
      </c>
      <c r="D54" s="15" t="s">
        <v>97</v>
      </c>
      <c r="E54" s="15" t="s">
        <v>103</v>
      </c>
      <c r="F54" s="15" t="s">
        <v>136</v>
      </c>
      <c r="G54" s="19">
        <v>32</v>
      </c>
      <c r="H54" s="27">
        <f t="shared" si="4"/>
        <v>28.2</v>
      </c>
      <c r="I54" s="27">
        <f t="shared" si="5"/>
        <v>56.4</v>
      </c>
      <c r="J54" s="19"/>
      <c r="K54" s="19">
        <v>2</v>
      </c>
      <c r="L54" s="19"/>
      <c r="M54" s="19">
        <v>26.2</v>
      </c>
      <c r="N54" s="22"/>
      <c r="O54" s="22"/>
      <c r="P54" s="19">
        <v>2</v>
      </c>
      <c r="Q54" s="78">
        <f t="shared" si="6"/>
        <v>186.23893805309734</v>
      </c>
      <c r="R54" s="78">
        <f t="shared" si="0"/>
        <v>24.211061946902646</v>
      </c>
      <c r="S54" s="78">
        <v>210.45</v>
      </c>
      <c r="T54" s="29">
        <v>109</v>
      </c>
      <c r="U54" s="86">
        <f t="shared" si="1"/>
        <v>22939.05</v>
      </c>
      <c r="V54" s="30" t="s">
        <v>143</v>
      </c>
      <c r="W54" s="30" t="s">
        <v>145</v>
      </c>
      <c r="X54" s="86">
        <f t="shared" si="2"/>
        <v>4587.81</v>
      </c>
      <c r="Y54" s="86">
        <f t="shared" si="3"/>
        <v>27526.86</v>
      </c>
    </row>
    <row r="55" spans="1:25" ht="24" thickBot="1">
      <c r="A55" s="13">
        <v>37</v>
      </c>
      <c r="B55" s="14" t="s">
        <v>67</v>
      </c>
      <c r="C55" s="18" t="s">
        <v>140</v>
      </c>
      <c r="D55" s="15" t="s">
        <v>97</v>
      </c>
      <c r="E55" s="15" t="s">
        <v>103</v>
      </c>
      <c r="F55" s="15" t="s">
        <v>137</v>
      </c>
      <c r="G55" s="19">
        <v>13</v>
      </c>
      <c r="H55" s="27">
        <f t="shared" si="4"/>
        <v>17.3</v>
      </c>
      <c r="I55" s="27">
        <f t="shared" si="5"/>
        <v>34.6</v>
      </c>
      <c r="J55" s="19"/>
      <c r="K55" s="19">
        <v>2</v>
      </c>
      <c r="L55" s="19"/>
      <c r="M55" s="19">
        <v>15.3</v>
      </c>
      <c r="N55" s="22"/>
      <c r="O55" s="22"/>
      <c r="P55" s="19">
        <v>2</v>
      </c>
      <c r="Q55" s="78">
        <f t="shared" si="6"/>
        <v>72.01769911504425</v>
      </c>
      <c r="R55" s="78">
        <f t="shared" si="0"/>
        <v>9.362300884955744</v>
      </c>
      <c r="S55" s="78">
        <v>81.38</v>
      </c>
      <c r="T55" s="29">
        <v>109</v>
      </c>
      <c r="U55" s="86">
        <f t="shared" si="1"/>
        <v>8870.42</v>
      </c>
      <c r="V55" s="30" t="s">
        <v>143</v>
      </c>
      <c r="W55" s="31" t="s">
        <v>147</v>
      </c>
      <c r="X55" s="86">
        <f t="shared" si="2"/>
        <v>1774.084</v>
      </c>
      <c r="Y55" s="86">
        <f t="shared" si="3"/>
        <v>10644.504</v>
      </c>
    </row>
    <row r="56" spans="1:25" ht="24" thickBot="1">
      <c r="A56" s="13">
        <v>38</v>
      </c>
      <c r="B56" s="14" t="s">
        <v>68</v>
      </c>
      <c r="C56" s="18">
        <v>1</v>
      </c>
      <c r="D56" s="15" t="s">
        <v>98</v>
      </c>
      <c r="E56" s="15" t="s">
        <v>103</v>
      </c>
      <c r="F56" s="15" t="s">
        <v>138</v>
      </c>
      <c r="G56" s="19">
        <v>31</v>
      </c>
      <c r="H56" s="27">
        <f t="shared" si="4"/>
        <v>26.6</v>
      </c>
      <c r="I56" s="27">
        <f t="shared" si="5"/>
        <v>53.2</v>
      </c>
      <c r="J56" s="19">
        <v>4</v>
      </c>
      <c r="K56" s="19">
        <v>3</v>
      </c>
      <c r="L56" s="19">
        <v>13</v>
      </c>
      <c r="M56" s="19">
        <v>6.6</v>
      </c>
      <c r="N56" s="22"/>
      <c r="O56" s="22"/>
      <c r="P56" s="19">
        <v>2</v>
      </c>
      <c r="Q56" s="78">
        <f t="shared" si="6"/>
        <v>193.7787610619469</v>
      </c>
      <c r="R56" s="78">
        <f t="shared" si="0"/>
        <v>25.19123893805309</v>
      </c>
      <c r="S56" s="78">
        <v>218.97</v>
      </c>
      <c r="T56" s="29">
        <v>109</v>
      </c>
      <c r="U56" s="86">
        <f t="shared" si="1"/>
        <v>23867.73</v>
      </c>
      <c r="V56" s="30" t="s">
        <v>143</v>
      </c>
      <c r="W56" s="30" t="s">
        <v>145</v>
      </c>
      <c r="X56" s="86">
        <f t="shared" si="2"/>
        <v>4773.546</v>
      </c>
      <c r="Y56" s="86">
        <f t="shared" si="3"/>
        <v>28641.275999999998</v>
      </c>
    </row>
    <row r="57" spans="1:25" ht="24" thickBot="1">
      <c r="A57" s="13">
        <v>39</v>
      </c>
      <c r="B57" s="14" t="s">
        <v>69</v>
      </c>
      <c r="C57" s="18" t="s">
        <v>140</v>
      </c>
      <c r="D57" s="15" t="s">
        <v>99</v>
      </c>
      <c r="E57" s="15" t="s">
        <v>103</v>
      </c>
      <c r="F57" s="15" t="s">
        <v>139</v>
      </c>
      <c r="G57" s="19">
        <v>23</v>
      </c>
      <c r="H57" s="27">
        <f t="shared" si="4"/>
        <v>12.4</v>
      </c>
      <c r="I57" s="27">
        <f t="shared" si="5"/>
        <v>24.8</v>
      </c>
      <c r="J57" s="19">
        <v>2</v>
      </c>
      <c r="K57" s="19"/>
      <c r="L57" s="19">
        <v>2.4</v>
      </c>
      <c r="M57" s="19">
        <v>8</v>
      </c>
      <c r="N57" s="22"/>
      <c r="O57" s="22"/>
      <c r="P57" s="19">
        <v>2</v>
      </c>
      <c r="Q57" s="78">
        <f>S57/1.13</f>
        <v>100.15044247787611</v>
      </c>
      <c r="R57" s="78">
        <f t="shared" si="0"/>
        <v>13.01955752212389</v>
      </c>
      <c r="S57" s="78">
        <v>113.17</v>
      </c>
      <c r="T57" s="29">
        <v>109</v>
      </c>
      <c r="U57" s="86">
        <f t="shared" si="1"/>
        <v>12335.53</v>
      </c>
      <c r="V57" s="30" t="s">
        <v>143</v>
      </c>
      <c r="W57" s="30" t="s">
        <v>145</v>
      </c>
      <c r="X57" s="86">
        <f t="shared" si="2"/>
        <v>2467.106</v>
      </c>
      <c r="Y57" s="86">
        <f t="shared" si="3"/>
        <v>14802.636</v>
      </c>
    </row>
    <row r="59" spans="21:25" ht="15">
      <c r="U59" s="88">
        <f>SUM(U19:U58)</f>
        <v>508278.98999999993</v>
      </c>
      <c r="V59" s="32"/>
      <c r="W59" s="32"/>
      <c r="X59" s="88">
        <f>SUM(X19:X58)</f>
        <v>101655.79800000002</v>
      </c>
      <c r="Y59" s="89">
        <f>SUM(Y19:Y58)</f>
        <v>609934.7879999998</v>
      </c>
    </row>
  </sheetData>
  <sheetProtection/>
  <mergeCells count="39">
    <mergeCell ref="A5:H5"/>
    <mergeCell ref="G8:S8"/>
    <mergeCell ref="G10:S10"/>
    <mergeCell ref="F9:U9"/>
    <mergeCell ref="G11:S11"/>
    <mergeCell ref="A4:G4"/>
    <mergeCell ref="O4:V4"/>
    <mergeCell ref="A14:Y14"/>
    <mergeCell ref="A15:Y15"/>
    <mergeCell ref="A16:A18"/>
    <mergeCell ref="B16:B18"/>
    <mergeCell ref="C16:C18"/>
    <mergeCell ref="G12:S12"/>
    <mergeCell ref="F16:F18"/>
    <mergeCell ref="G16:G18"/>
    <mergeCell ref="H16:H18"/>
    <mergeCell ref="I16:I18"/>
    <mergeCell ref="V16:V18"/>
    <mergeCell ref="W16:W18"/>
    <mergeCell ref="J16:O16"/>
    <mergeCell ref="J17:K17"/>
    <mergeCell ref="A1:G1"/>
    <mergeCell ref="O1:V1"/>
    <mergeCell ref="A2:G2"/>
    <mergeCell ref="O2:V2"/>
    <mergeCell ref="A3:G3"/>
    <mergeCell ref="O3:V3"/>
    <mergeCell ref="D16:D18"/>
    <mergeCell ref="E16:E18"/>
    <mergeCell ref="Y16:Y18"/>
    <mergeCell ref="P16:P18"/>
    <mergeCell ref="X16:X18"/>
    <mergeCell ref="L17:M17"/>
    <mergeCell ref="N17:O17"/>
    <mergeCell ref="Q16:Q18"/>
    <mergeCell ref="R16:R18"/>
    <mergeCell ref="S16:S18"/>
    <mergeCell ref="T16:T18"/>
    <mergeCell ref="U16:U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PageLayoutView="0" workbookViewId="0" topLeftCell="A10">
      <selection activeCell="O31" sqref="O31"/>
    </sheetView>
  </sheetViews>
  <sheetFormatPr defaultColWidth="9.140625" defaultRowHeight="15"/>
  <cols>
    <col min="1" max="1" width="5.140625" style="50" customWidth="1"/>
    <col min="2" max="2" width="6.421875" style="42" customWidth="1"/>
    <col min="3" max="3" width="3.8515625" style="42" customWidth="1"/>
    <col min="4" max="4" width="22.421875" style="42" customWidth="1"/>
    <col min="5" max="5" width="9.8515625" style="42" customWidth="1"/>
    <col min="6" max="6" width="25.8515625" style="42" customWidth="1"/>
    <col min="7" max="7" width="4.7109375" style="42" customWidth="1"/>
    <col min="8" max="8" width="5.8515625" style="28" customWidth="1"/>
    <col min="9" max="9" width="5.421875" style="50" customWidth="1"/>
    <col min="10" max="10" width="5.140625" style="42" customWidth="1"/>
    <col min="11" max="11" width="5.00390625" style="42" customWidth="1"/>
    <col min="12" max="12" width="5.28125" style="42" customWidth="1"/>
    <col min="13" max="13" width="5.00390625" style="42" customWidth="1"/>
    <col min="14" max="14" width="4.140625" style="42" customWidth="1"/>
    <col min="15" max="15" width="4.421875" style="42" customWidth="1"/>
    <col min="16" max="16" width="4.57421875" style="0" customWidth="1"/>
    <col min="17" max="17" width="7.28125" style="98" customWidth="1"/>
    <col min="18" max="18" width="6.00390625" style="98" customWidth="1"/>
    <col min="19" max="19" width="6.140625" style="98" customWidth="1"/>
    <col min="20" max="20" width="5.421875" style="42" customWidth="1"/>
    <col min="21" max="21" width="9.7109375" style="98" customWidth="1"/>
    <col min="22" max="22" width="4.7109375" style="42" customWidth="1"/>
    <col min="23" max="23" width="5.00390625" style="0" customWidth="1"/>
    <col min="24" max="24" width="8.7109375" style="98" customWidth="1"/>
    <col min="25" max="25" width="9.8515625" style="98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139" t="s">
        <v>27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139" t="s">
        <v>963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139" t="s">
        <v>982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139" t="s">
        <v>972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313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9.5" thickBot="1">
      <c r="A11" s="136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1:25" ht="18.75" thickBot="1">
      <c r="A12" s="137" t="s">
        <v>965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ht="15.75" customHeight="1" thickBot="1">
      <c r="A13" s="146" t="s">
        <v>4</v>
      </c>
      <c r="B13" s="121" t="s">
        <v>5</v>
      </c>
      <c r="C13" s="121" t="s">
        <v>31</v>
      </c>
      <c r="D13" s="120" t="s">
        <v>70</v>
      </c>
      <c r="E13" s="121" t="s">
        <v>6</v>
      </c>
      <c r="F13" s="146" t="s">
        <v>7</v>
      </c>
      <c r="G13" s="121" t="s">
        <v>8</v>
      </c>
      <c r="H13" s="141" t="s">
        <v>9</v>
      </c>
      <c r="I13" s="121" t="s">
        <v>10</v>
      </c>
      <c r="J13" s="142" t="s">
        <v>141</v>
      </c>
      <c r="K13" s="142"/>
      <c r="L13" s="142"/>
      <c r="M13" s="142"/>
      <c r="N13" s="142"/>
      <c r="O13" s="142"/>
      <c r="P13" s="123" t="s">
        <v>11</v>
      </c>
      <c r="Q13" s="145" t="s">
        <v>142</v>
      </c>
      <c r="R13" s="144" t="s">
        <v>12</v>
      </c>
      <c r="S13" s="144" t="s">
        <v>13</v>
      </c>
      <c r="T13" s="129" t="s">
        <v>956</v>
      </c>
      <c r="U13" s="143" t="s">
        <v>959</v>
      </c>
      <c r="V13" s="147" t="s">
        <v>14</v>
      </c>
      <c r="W13" s="129" t="s">
        <v>15</v>
      </c>
      <c r="X13" s="124" t="s">
        <v>958</v>
      </c>
      <c r="Y13" s="143" t="s">
        <v>16</v>
      </c>
    </row>
    <row r="14" spans="1:25" ht="34.5" customHeight="1" thickBot="1">
      <c r="A14" s="146"/>
      <c r="B14" s="121"/>
      <c r="C14" s="121"/>
      <c r="D14" s="120"/>
      <c r="E14" s="121"/>
      <c r="F14" s="146"/>
      <c r="G14" s="121"/>
      <c r="H14" s="141"/>
      <c r="I14" s="121"/>
      <c r="J14" s="146" t="s">
        <v>17</v>
      </c>
      <c r="K14" s="146"/>
      <c r="L14" s="146" t="s">
        <v>18</v>
      </c>
      <c r="M14" s="146"/>
      <c r="N14" s="146" t="s">
        <v>19</v>
      </c>
      <c r="O14" s="146"/>
      <c r="P14" s="123"/>
      <c r="Q14" s="145"/>
      <c r="R14" s="144"/>
      <c r="S14" s="144"/>
      <c r="T14" s="129"/>
      <c r="U14" s="143"/>
      <c r="V14" s="147"/>
      <c r="W14" s="129"/>
      <c r="X14" s="125"/>
      <c r="Y14" s="143"/>
    </row>
    <row r="15" spans="1:25" ht="199.5" customHeight="1" thickBot="1">
      <c r="A15" s="146"/>
      <c r="B15" s="121"/>
      <c r="C15" s="121"/>
      <c r="D15" s="120"/>
      <c r="E15" s="121"/>
      <c r="F15" s="146"/>
      <c r="G15" s="121"/>
      <c r="H15" s="141"/>
      <c r="I15" s="121"/>
      <c r="J15" s="66" t="s">
        <v>270</v>
      </c>
      <c r="K15" s="67" t="s">
        <v>296</v>
      </c>
      <c r="L15" s="66" t="s">
        <v>293</v>
      </c>
      <c r="M15" s="67" t="s">
        <v>294</v>
      </c>
      <c r="N15" s="66" t="s">
        <v>293</v>
      </c>
      <c r="O15" s="67" t="s">
        <v>295</v>
      </c>
      <c r="P15" s="123"/>
      <c r="Q15" s="145"/>
      <c r="R15" s="144"/>
      <c r="S15" s="144"/>
      <c r="T15" s="129"/>
      <c r="U15" s="143"/>
      <c r="V15" s="147"/>
      <c r="W15" s="129"/>
      <c r="X15" s="126"/>
      <c r="Y15" s="143"/>
    </row>
    <row r="16" spans="1:25" ht="15.75" thickBot="1">
      <c r="A16" s="27">
        <v>1</v>
      </c>
      <c r="B16" s="62" t="s">
        <v>557</v>
      </c>
      <c r="C16" s="110">
        <v>1</v>
      </c>
      <c r="D16" s="34" t="s">
        <v>702</v>
      </c>
      <c r="E16" s="37" t="s">
        <v>103</v>
      </c>
      <c r="F16" s="36" t="s">
        <v>921</v>
      </c>
      <c r="G16" s="37">
        <v>3</v>
      </c>
      <c r="H16" s="65">
        <f aca="true" t="shared" si="0" ref="H16:H26">J16+K16+L16+M16+N16+O16</f>
        <v>7.5</v>
      </c>
      <c r="I16" s="27">
        <f aca="true" t="shared" si="1" ref="I16:I26">H16*2</f>
        <v>15</v>
      </c>
      <c r="J16" s="38"/>
      <c r="K16" s="38"/>
      <c r="L16" s="38">
        <v>7.5</v>
      </c>
      <c r="M16" s="38"/>
      <c r="N16" s="38"/>
      <c r="O16" s="38"/>
      <c r="P16" s="39">
        <v>2</v>
      </c>
      <c r="Q16" s="108">
        <f aca="true" t="shared" si="2" ref="Q16:Q26">S16/1.13</f>
        <v>21.52212389380531</v>
      </c>
      <c r="R16" s="108">
        <f aca="true" t="shared" si="3" ref="R16:R26">S16-Q16</f>
        <v>2.797876106194689</v>
      </c>
      <c r="S16" s="108">
        <v>24.32</v>
      </c>
      <c r="T16" s="70">
        <v>109</v>
      </c>
      <c r="U16" s="101">
        <f aca="true" t="shared" si="4" ref="U16:U26">T16*S16</f>
        <v>2650.88</v>
      </c>
      <c r="V16" s="27" t="s">
        <v>143</v>
      </c>
      <c r="W16" s="37" t="s">
        <v>313</v>
      </c>
      <c r="X16" s="101">
        <f>U16*20%</f>
        <v>530.176</v>
      </c>
      <c r="Y16" s="101">
        <f>U16+X16</f>
        <v>3181.056</v>
      </c>
    </row>
    <row r="17" spans="1:25" ht="15.75" thickBot="1">
      <c r="A17" s="27">
        <v>2</v>
      </c>
      <c r="B17" s="62" t="s">
        <v>558</v>
      </c>
      <c r="C17" s="110">
        <v>1</v>
      </c>
      <c r="D17" s="34" t="s">
        <v>702</v>
      </c>
      <c r="E17" s="37" t="s">
        <v>103</v>
      </c>
      <c r="F17" s="36" t="s">
        <v>922</v>
      </c>
      <c r="G17" s="37">
        <v>3</v>
      </c>
      <c r="H17" s="65">
        <f t="shared" si="0"/>
        <v>1.3</v>
      </c>
      <c r="I17" s="27">
        <f t="shared" si="1"/>
        <v>2.6</v>
      </c>
      <c r="J17" s="38">
        <v>1.3</v>
      </c>
      <c r="K17" s="38"/>
      <c r="L17" s="38"/>
      <c r="M17" s="38"/>
      <c r="N17" s="38"/>
      <c r="O17" s="38"/>
      <c r="P17" s="39">
        <v>2</v>
      </c>
      <c r="Q17" s="108">
        <f t="shared" si="2"/>
        <v>16.424778761061948</v>
      </c>
      <c r="R17" s="108">
        <f t="shared" si="3"/>
        <v>2.135221238938051</v>
      </c>
      <c r="S17" s="108">
        <v>18.56</v>
      </c>
      <c r="T17" s="70">
        <v>109</v>
      </c>
      <c r="U17" s="101">
        <f t="shared" si="4"/>
        <v>2023.04</v>
      </c>
      <c r="V17" s="27" t="s">
        <v>143</v>
      </c>
      <c r="W17" s="37" t="s">
        <v>313</v>
      </c>
      <c r="X17" s="101">
        <f aca="true" t="shared" si="5" ref="X17:X26">U17*20%</f>
        <v>404.608</v>
      </c>
      <c r="Y17" s="101">
        <f aca="true" t="shared" si="6" ref="Y17:Y26">U17+X17</f>
        <v>2427.648</v>
      </c>
    </row>
    <row r="18" spans="1:25" ht="15.75" thickBot="1">
      <c r="A18" s="27">
        <v>3</v>
      </c>
      <c r="B18" s="62" t="s">
        <v>559</v>
      </c>
      <c r="C18" s="110">
        <v>1</v>
      </c>
      <c r="D18" s="34" t="s">
        <v>703</v>
      </c>
      <c r="E18" s="37" t="s">
        <v>103</v>
      </c>
      <c r="F18" s="36" t="s">
        <v>923</v>
      </c>
      <c r="G18" s="37">
        <v>3</v>
      </c>
      <c r="H18" s="65">
        <f t="shared" si="0"/>
        <v>15</v>
      </c>
      <c r="I18" s="27">
        <f t="shared" si="1"/>
        <v>30</v>
      </c>
      <c r="J18" s="38"/>
      <c r="K18" s="38"/>
      <c r="L18" s="38">
        <v>12</v>
      </c>
      <c r="M18" s="38">
        <v>2</v>
      </c>
      <c r="N18" s="38">
        <v>1</v>
      </c>
      <c r="O18" s="38"/>
      <c r="P18" s="39">
        <v>2</v>
      </c>
      <c r="Q18" s="108">
        <f t="shared" si="2"/>
        <v>29.1858407079646</v>
      </c>
      <c r="R18" s="108">
        <f t="shared" si="3"/>
        <v>3.7941592920353955</v>
      </c>
      <c r="S18" s="108">
        <v>32.98</v>
      </c>
      <c r="T18" s="70">
        <v>109</v>
      </c>
      <c r="U18" s="101">
        <f t="shared" si="4"/>
        <v>3594.8199999999997</v>
      </c>
      <c r="V18" s="27" t="s">
        <v>143</v>
      </c>
      <c r="W18" s="37" t="s">
        <v>313</v>
      </c>
      <c r="X18" s="101">
        <f t="shared" si="5"/>
        <v>718.9639999999999</v>
      </c>
      <c r="Y18" s="101">
        <f t="shared" si="6"/>
        <v>4313.784</v>
      </c>
    </row>
    <row r="19" spans="1:25" ht="24" thickBot="1">
      <c r="A19" s="27">
        <v>4</v>
      </c>
      <c r="B19" s="62" t="s">
        <v>560</v>
      </c>
      <c r="C19" s="110" t="s">
        <v>140</v>
      </c>
      <c r="D19" s="34" t="s">
        <v>704</v>
      </c>
      <c r="E19" s="37" t="s">
        <v>103</v>
      </c>
      <c r="F19" s="36" t="s">
        <v>923</v>
      </c>
      <c r="G19" s="37">
        <v>4</v>
      </c>
      <c r="H19" s="65">
        <f t="shared" si="0"/>
        <v>18</v>
      </c>
      <c r="I19" s="27">
        <f t="shared" si="1"/>
        <v>36</v>
      </c>
      <c r="J19" s="38"/>
      <c r="K19" s="38"/>
      <c r="L19" s="38">
        <v>18</v>
      </c>
      <c r="M19" s="38"/>
      <c r="N19" s="38"/>
      <c r="O19" s="38"/>
      <c r="P19" s="39">
        <v>2</v>
      </c>
      <c r="Q19" s="108">
        <f t="shared" si="2"/>
        <v>34.01769911504425</v>
      </c>
      <c r="R19" s="108">
        <f t="shared" si="3"/>
        <v>4.422300884955746</v>
      </c>
      <c r="S19" s="108">
        <v>38.44</v>
      </c>
      <c r="T19" s="70">
        <v>109</v>
      </c>
      <c r="U19" s="101">
        <f t="shared" si="4"/>
        <v>4189.96</v>
      </c>
      <c r="V19" s="27" t="s">
        <v>143</v>
      </c>
      <c r="W19" s="37" t="s">
        <v>313</v>
      </c>
      <c r="X19" s="101">
        <f t="shared" si="5"/>
        <v>837.9920000000001</v>
      </c>
      <c r="Y19" s="101">
        <f t="shared" si="6"/>
        <v>5027.952</v>
      </c>
    </row>
    <row r="20" spans="1:25" ht="15.75" thickBot="1">
      <c r="A20" s="27">
        <v>5</v>
      </c>
      <c r="B20" s="62" t="s">
        <v>561</v>
      </c>
      <c r="C20" s="110">
        <v>1</v>
      </c>
      <c r="D20" s="34" t="s">
        <v>702</v>
      </c>
      <c r="E20" s="37" t="s">
        <v>103</v>
      </c>
      <c r="F20" s="36" t="s">
        <v>921</v>
      </c>
      <c r="G20" s="37">
        <v>2</v>
      </c>
      <c r="H20" s="65">
        <f t="shared" si="0"/>
        <v>7.5</v>
      </c>
      <c r="I20" s="27">
        <f t="shared" si="1"/>
        <v>15</v>
      </c>
      <c r="J20" s="38"/>
      <c r="K20" s="38"/>
      <c r="L20" s="38">
        <v>7.5</v>
      </c>
      <c r="M20" s="38"/>
      <c r="N20" s="38"/>
      <c r="O20" s="38"/>
      <c r="P20" s="39">
        <v>2</v>
      </c>
      <c r="Q20" s="108">
        <f t="shared" si="2"/>
        <v>21.52212389380531</v>
      </c>
      <c r="R20" s="108">
        <f t="shared" si="3"/>
        <v>2.797876106194689</v>
      </c>
      <c r="S20" s="108">
        <v>24.32</v>
      </c>
      <c r="T20" s="70">
        <v>109</v>
      </c>
      <c r="U20" s="101">
        <f t="shared" si="4"/>
        <v>2650.88</v>
      </c>
      <c r="V20" s="27" t="s">
        <v>143</v>
      </c>
      <c r="W20" s="37" t="s">
        <v>313</v>
      </c>
      <c r="X20" s="101">
        <f t="shared" si="5"/>
        <v>530.176</v>
      </c>
      <c r="Y20" s="101">
        <f t="shared" si="6"/>
        <v>3181.056</v>
      </c>
    </row>
    <row r="21" spans="1:25" ht="15.75" thickBot="1">
      <c r="A21" s="27">
        <v>6</v>
      </c>
      <c r="B21" s="62" t="s">
        <v>562</v>
      </c>
      <c r="C21" s="110">
        <v>1</v>
      </c>
      <c r="D21" s="34" t="s">
        <v>702</v>
      </c>
      <c r="E21" s="37" t="s">
        <v>103</v>
      </c>
      <c r="F21" s="36" t="s">
        <v>924</v>
      </c>
      <c r="G21" s="37">
        <v>3</v>
      </c>
      <c r="H21" s="65">
        <f t="shared" si="0"/>
        <v>1.8</v>
      </c>
      <c r="I21" s="27">
        <f t="shared" si="1"/>
        <v>3.6</v>
      </c>
      <c r="J21" s="38">
        <v>1.8</v>
      </c>
      <c r="K21" s="38"/>
      <c r="L21" s="38"/>
      <c r="M21" s="38"/>
      <c r="N21" s="38"/>
      <c r="O21" s="38"/>
      <c r="P21" s="39">
        <v>2</v>
      </c>
      <c r="Q21" s="108">
        <f t="shared" si="2"/>
        <v>17.097345132743364</v>
      </c>
      <c r="R21" s="108">
        <f t="shared" si="3"/>
        <v>2.2226548672566366</v>
      </c>
      <c r="S21" s="108">
        <v>19.32</v>
      </c>
      <c r="T21" s="70">
        <v>109</v>
      </c>
      <c r="U21" s="101">
        <f t="shared" si="4"/>
        <v>2105.88</v>
      </c>
      <c r="V21" s="27" t="s">
        <v>143</v>
      </c>
      <c r="W21" s="37" t="s">
        <v>313</v>
      </c>
      <c r="X21" s="101">
        <f t="shared" si="5"/>
        <v>421.17600000000004</v>
      </c>
      <c r="Y21" s="101">
        <f t="shared" si="6"/>
        <v>2527.056</v>
      </c>
    </row>
    <row r="22" spans="1:25" ht="15.75" thickBot="1">
      <c r="A22" s="27">
        <v>7</v>
      </c>
      <c r="B22" s="62" t="s">
        <v>563</v>
      </c>
      <c r="C22" s="110">
        <v>1</v>
      </c>
      <c r="D22" s="34" t="s">
        <v>702</v>
      </c>
      <c r="E22" s="37" t="s">
        <v>103</v>
      </c>
      <c r="F22" s="36" t="s">
        <v>922</v>
      </c>
      <c r="G22" s="37">
        <v>3</v>
      </c>
      <c r="H22" s="65">
        <f t="shared" si="0"/>
        <v>1.3</v>
      </c>
      <c r="I22" s="27">
        <f t="shared" si="1"/>
        <v>2.6</v>
      </c>
      <c r="J22" s="38">
        <v>1.3</v>
      </c>
      <c r="K22" s="38"/>
      <c r="L22" s="38"/>
      <c r="M22" s="38"/>
      <c r="N22" s="38"/>
      <c r="O22" s="38"/>
      <c r="P22" s="39">
        <v>2</v>
      </c>
      <c r="Q22" s="108">
        <f t="shared" si="2"/>
        <v>16.424778761061948</v>
      </c>
      <c r="R22" s="108">
        <f t="shared" si="3"/>
        <v>2.135221238938051</v>
      </c>
      <c r="S22" s="108">
        <v>18.56</v>
      </c>
      <c r="T22" s="70">
        <v>109</v>
      </c>
      <c r="U22" s="101">
        <f t="shared" si="4"/>
        <v>2023.04</v>
      </c>
      <c r="V22" s="27" t="s">
        <v>143</v>
      </c>
      <c r="W22" s="37" t="s">
        <v>313</v>
      </c>
      <c r="X22" s="101">
        <f t="shared" si="5"/>
        <v>404.608</v>
      </c>
      <c r="Y22" s="101">
        <f t="shared" si="6"/>
        <v>2427.648</v>
      </c>
    </row>
    <row r="23" spans="1:25" ht="15.75" thickBot="1">
      <c r="A23" s="27">
        <v>8</v>
      </c>
      <c r="B23" s="62" t="s">
        <v>564</v>
      </c>
      <c r="C23" s="110">
        <v>1</v>
      </c>
      <c r="D23" s="34" t="s">
        <v>702</v>
      </c>
      <c r="E23" s="37" t="s">
        <v>103</v>
      </c>
      <c r="F23" s="36" t="s">
        <v>922</v>
      </c>
      <c r="G23" s="37">
        <v>3</v>
      </c>
      <c r="H23" s="65">
        <f t="shared" si="0"/>
        <v>1.3</v>
      </c>
      <c r="I23" s="27">
        <f t="shared" si="1"/>
        <v>2.6</v>
      </c>
      <c r="J23" s="38">
        <v>1.3</v>
      </c>
      <c r="K23" s="38"/>
      <c r="L23" s="38"/>
      <c r="M23" s="38"/>
      <c r="N23" s="38"/>
      <c r="O23" s="38"/>
      <c r="P23" s="39">
        <v>2</v>
      </c>
      <c r="Q23" s="108">
        <f t="shared" si="2"/>
        <v>16.424778761061948</v>
      </c>
      <c r="R23" s="108">
        <f t="shared" si="3"/>
        <v>2.135221238938051</v>
      </c>
      <c r="S23" s="108">
        <v>18.56</v>
      </c>
      <c r="T23" s="70">
        <v>109</v>
      </c>
      <c r="U23" s="101">
        <f t="shared" si="4"/>
        <v>2023.04</v>
      </c>
      <c r="V23" s="27" t="s">
        <v>143</v>
      </c>
      <c r="W23" s="37" t="s">
        <v>313</v>
      </c>
      <c r="X23" s="101">
        <f t="shared" si="5"/>
        <v>404.608</v>
      </c>
      <c r="Y23" s="101">
        <f t="shared" si="6"/>
        <v>2427.648</v>
      </c>
    </row>
    <row r="24" spans="1:25" ht="15.75" thickBot="1">
      <c r="A24" s="27">
        <v>9</v>
      </c>
      <c r="B24" s="62" t="s">
        <v>565</v>
      </c>
      <c r="C24" s="110">
        <v>1</v>
      </c>
      <c r="D24" s="34" t="s">
        <v>702</v>
      </c>
      <c r="E24" s="37" t="s">
        <v>103</v>
      </c>
      <c r="F24" s="36" t="s">
        <v>925</v>
      </c>
      <c r="G24" s="37">
        <v>1</v>
      </c>
      <c r="H24" s="65">
        <f t="shared" si="0"/>
        <v>4.3</v>
      </c>
      <c r="I24" s="27">
        <f t="shared" si="1"/>
        <v>8.6</v>
      </c>
      <c r="J24" s="38"/>
      <c r="K24" s="38"/>
      <c r="L24" s="38">
        <v>4.3</v>
      </c>
      <c r="M24" s="38"/>
      <c r="N24" s="38"/>
      <c r="O24" s="38"/>
      <c r="P24" s="39">
        <v>2</v>
      </c>
      <c r="Q24" s="108">
        <f t="shared" si="2"/>
        <v>18.610619469026553</v>
      </c>
      <c r="R24" s="108">
        <f t="shared" si="3"/>
        <v>2.4193805309734486</v>
      </c>
      <c r="S24" s="108">
        <v>21.03</v>
      </c>
      <c r="T24" s="70">
        <v>109</v>
      </c>
      <c r="U24" s="101">
        <f t="shared" si="4"/>
        <v>2292.27</v>
      </c>
      <c r="V24" s="27" t="s">
        <v>143</v>
      </c>
      <c r="W24" s="37" t="s">
        <v>313</v>
      </c>
      <c r="X24" s="101">
        <f t="shared" si="5"/>
        <v>458.454</v>
      </c>
      <c r="Y24" s="101">
        <f t="shared" si="6"/>
        <v>2750.724</v>
      </c>
    </row>
    <row r="25" spans="1:25" ht="15.75" thickBot="1">
      <c r="A25" s="27">
        <v>10</v>
      </c>
      <c r="B25" s="62" t="s">
        <v>566</v>
      </c>
      <c r="C25" s="110">
        <v>1</v>
      </c>
      <c r="D25" s="34" t="s">
        <v>702</v>
      </c>
      <c r="E25" s="37" t="s">
        <v>103</v>
      </c>
      <c r="F25" s="36" t="s">
        <v>926</v>
      </c>
      <c r="G25" s="37">
        <v>3</v>
      </c>
      <c r="H25" s="65">
        <f t="shared" si="0"/>
        <v>11.4</v>
      </c>
      <c r="I25" s="27">
        <f t="shared" si="1"/>
        <v>22.8</v>
      </c>
      <c r="J25" s="38"/>
      <c r="K25" s="38"/>
      <c r="L25" s="38">
        <v>5.7</v>
      </c>
      <c r="M25" s="38">
        <v>5.7</v>
      </c>
      <c r="N25" s="38"/>
      <c r="O25" s="38"/>
      <c r="P25" s="39">
        <v>2</v>
      </c>
      <c r="Q25" s="108">
        <f t="shared" si="2"/>
        <v>26.274336283185843</v>
      </c>
      <c r="R25" s="108">
        <f t="shared" si="3"/>
        <v>3.4156637168141586</v>
      </c>
      <c r="S25" s="108">
        <v>29.69</v>
      </c>
      <c r="T25" s="70">
        <v>109</v>
      </c>
      <c r="U25" s="101">
        <f t="shared" si="4"/>
        <v>3236.21</v>
      </c>
      <c r="V25" s="27" t="s">
        <v>143</v>
      </c>
      <c r="W25" s="37" t="s">
        <v>313</v>
      </c>
      <c r="X25" s="101">
        <f t="shared" si="5"/>
        <v>647.2420000000001</v>
      </c>
      <c r="Y25" s="101">
        <f t="shared" si="6"/>
        <v>3883.452</v>
      </c>
    </row>
    <row r="26" spans="1:25" ht="15.75" thickBot="1">
      <c r="A26" s="27">
        <v>11</v>
      </c>
      <c r="B26" s="62" t="s">
        <v>567</v>
      </c>
      <c r="C26" s="110">
        <v>1</v>
      </c>
      <c r="D26" s="34" t="s">
        <v>705</v>
      </c>
      <c r="E26" s="37" t="s">
        <v>103</v>
      </c>
      <c r="F26" s="36" t="s">
        <v>927</v>
      </c>
      <c r="G26" s="37">
        <v>1</v>
      </c>
      <c r="H26" s="65">
        <f t="shared" si="0"/>
        <v>13.5</v>
      </c>
      <c r="I26" s="27">
        <f t="shared" si="1"/>
        <v>27</v>
      </c>
      <c r="J26" s="38"/>
      <c r="K26" s="38"/>
      <c r="L26" s="38">
        <v>13.5</v>
      </c>
      <c r="M26" s="38"/>
      <c r="N26" s="38"/>
      <c r="O26" s="38"/>
      <c r="P26" s="39">
        <v>2</v>
      </c>
      <c r="Q26" s="108">
        <f t="shared" si="2"/>
        <v>26.98230088495575</v>
      </c>
      <c r="R26" s="108">
        <f t="shared" si="3"/>
        <v>3.5076991150442467</v>
      </c>
      <c r="S26" s="108">
        <v>30.49</v>
      </c>
      <c r="T26" s="70">
        <v>109</v>
      </c>
      <c r="U26" s="101">
        <f t="shared" si="4"/>
        <v>3323.41</v>
      </c>
      <c r="V26" s="27" t="s">
        <v>143</v>
      </c>
      <c r="W26" s="37" t="s">
        <v>313</v>
      </c>
      <c r="X26" s="101">
        <f t="shared" si="5"/>
        <v>664.682</v>
      </c>
      <c r="Y26" s="101">
        <f t="shared" si="6"/>
        <v>3988.0919999999996</v>
      </c>
    </row>
    <row r="27" spans="21:25" ht="15">
      <c r="U27" s="103">
        <f>SUM(U16:U26)</f>
        <v>30113.430000000004</v>
      </c>
      <c r="V27" s="43"/>
      <c r="W27" s="32"/>
      <c r="X27" s="103">
        <f>SUM(X16:X26)</f>
        <v>6022.686</v>
      </c>
      <c r="Y27" s="105">
        <f>SUM(Y16:Y26)</f>
        <v>36136.116</v>
      </c>
    </row>
  </sheetData>
  <sheetProtection/>
  <mergeCells count="39">
    <mergeCell ref="G10:S10"/>
    <mergeCell ref="D13:D15"/>
    <mergeCell ref="A12:Y12"/>
    <mergeCell ref="E13:E15"/>
    <mergeCell ref="G8:S8"/>
    <mergeCell ref="Y13:Y15"/>
    <mergeCell ref="J14:K14"/>
    <mergeCell ref="L14:M14"/>
    <mergeCell ref="N14:O14"/>
    <mergeCell ref="R13:R15"/>
    <mergeCell ref="S13:S15"/>
    <mergeCell ref="T13:T15"/>
    <mergeCell ref="U13:U15"/>
    <mergeCell ref="V13:V15"/>
    <mergeCell ref="W13:W15"/>
    <mergeCell ref="Q13:Q15"/>
    <mergeCell ref="G9:S9"/>
    <mergeCell ref="A1:G1"/>
    <mergeCell ref="O1:V1"/>
    <mergeCell ref="A2:G2"/>
    <mergeCell ref="O2:V2"/>
    <mergeCell ref="A3:G3"/>
    <mergeCell ref="O3:V3"/>
    <mergeCell ref="A11:Y11"/>
    <mergeCell ref="P13:P15"/>
    <mergeCell ref="X13:X15"/>
    <mergeCell ref="A4:G4"/>
    <mergeCell ref="O4:V4"/>
    <mergeCell ref="A5:H5"/>
    <mergeCell ref="G6:S6"/>
    <mergeCell ref="G7:S7"/>
    <mergeCell ref="F13:F15"/>
    <mergeCell ref="G13:G15"/>
    <mergeCell ref="H13:H15"/>
    <mergeCell ref="I13:I15"/>
    <mergeCell ref="J13:O13"/>
    <mergeCell ref="A13:A15"/>
    <mergeCell ref="B13:B15"/>
    <mergeCell ref="C13:C15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20">
      <selection activeCell="D30" sqref="D30"/>
    </sheetView>
  </sheetViews>
  <sheetFormatPr defaultColWidth="9.140625" defaultRowHeight="15"/>
  <cols>
    <col min="1" max="1" width="3.7109375" style="0" bestFit="1" customWidth="1"/>
    <col min="2" max="2" width="8.8515625" style="0" customWidth="1"/>
    <col min="3" max="3" width="4.57421875" style="0" customWidth="1"/>
    <col min="4" max="4" width="35.140625" style="0" customWidth="1"/>
    <col min="6" max="6" width="31.7109375" style="0" customWidth="1"/>
    <col min="7" max="7" width="5.421875" style="42" customWidth="1"/>
    <col min="8" max="8" width="5.00390625" style="50" customWidth="1"/>
    <col min="9" max="9" width="5.7109375" style="50" customWidth="1"/>
    <col min="10" max="11" width="5.28125" style="0" customWidth="1"/>
    <col min="12" max="12" width="4.7109375" style="0" customWidth="1"/>
    <col min="13" max="13" width="4.8515625" style="0" customWidth="1"/>
    <col min="14" max="14" width="4.421875" style="0" customWidth="1"/>
    <col min="15" max="15" width="4.28125" style="0" customWidth="1"/>
    <col min="16" max="16" width="4.140625" style="0" customWidth="1"/>
    <col min="17" max="17" width="8.140625" style="98" customWidth="1"/>
    <col min="18" max="18" width="7.28125" style="98" customWidth="1"/>
    <col min="19" max="19" width="7.421875" style="98" customWidth="1"/>
    <col min="20" max="20" width="4.421875" style="0" customWidth="1"/>
    <col min="21" max="21" width="10.7109375" style="104" customWidth="1"/>
    <col min="22" max="22" width="4.00390625" style="0" customWidth="1"/>
    <col min="23" max="23" width="8.8515625" style="28" customWidth="1"/>
    <col min="24" max="24" width="10.140625" style="104" customWidth="1"/>
    <col min="25" max="25" width="10.421875" style="104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51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51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8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51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8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"/>
      <c r="B6" s="5"/>
      <c r="C6" s="5"/>
      <c r="D6" s="5"/>
      <c r="E6" s="5"/>
      <c r="F6" s="5"/>
      <c r="G6" s="53"/>
      <c r="H6" s="51"/>
      <c r="I6" s="51"/>
      <c r="J6" s="1"/>
      <c r="K6" s="2"/>
      <c r="L6" s="2"/>
      <c r="M6" s="3"/>
      <c r="N6" s="3"/>
      <c r="O6" s="8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"/>
      <c r="B7" s="5"/>
      <c r="C7" s="5"/>
      <c r="D7" s="5"/>
      <c r="E7" s="5"/>
      <c r="F7" s="5"/>
      <c r="G7" s="53"/>
      <c r="H7" s="51"/>
      <c r="I7" s="51"/>
      <c r="J7" s="1"/>
      <c r="K7" s="2"/>
      <c r="L7" s="2"/>
      <c r="M7" s="3"/>
      <c r="N7" s="3"/>
      <c r="O7" s="8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"/>
      <c r="B8" s="5"/>
      <c r="C8" s="5"/>
      <c r="D8" s="5"/>
      <c r="E8" s="5"/>
      <c r="F8" s="5"/>
      <c r="G8" s="139" t="s">
        <v>27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99"/>
      <c r="V8" s="3"/>
      <c r="W8" s="3"/>
      <c r="X8" s="100"/>
      <c r="Y8" s="100"/>
    </row>
    <row r="9" spans="1:25" ht="15.75">
      <c r="A9" s="5"/>
      <c r="B9" s="5"/>
      <c r="C9" s="5"/>
      <c r="D9" s="5"/>
      <c r="E9" s="5"/>
      <c r="F9" s="5"/>
      <c r="G9" s="139" t="s">
        <v>150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"/>
      <c r="U9" s="99"/>
      <c r="V9" s="3"/>
      <c r="W9" s="3"/>
      <c r="X9" s="100"/>
      <c r="Y9" s="100"/>
    </row>
    <row r="10" spans="1:25" ht="15.75">
      <c r="A10" s="5"/>
      <c r="B10" s="5"/>
      <c r="C10" s="5"/>
      <c r="D10" s="5"/>
      <c r="E10" s="5"/>
      <c r="F10" s="5"/>
      <c r="G10" s="139" t="s">
        <v>151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"/>
      <c r="B11" s="5"/>
      <c r="C11" s="5"/>
      <c r="D11" s="5"/>
      <c r="E11" s="5"/>
      <c r="F11" s="5"/>
      <c r="G11" s="139" t="s">
        <v>29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"/>
      <c r="B12" s="5"/>
      <c r="C12" s="5"/>
      <c r="D12" s="5"/>
      <c r="E12" s="5"/>
      <c r="F12" s="5"/>
      <c r="G12" s="139" t="s">
        <v>980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"/>
      <c r="B13" s="5"/>
      <c r="C13" s="5"/>
      <c r="D13" s="5"/>
      <c r="E13" s="5"/>
      <c r="F13" s="5"/>
      <c r="G13" s="53"/>
      <c r="H13" s="51"/>
      <c r="I13" s="51"/>
      <c r="J13" s="1"/>
      <c r="K13" s="2"/>
      <c r="L13" s="2"/>
      <c r="M13" s="3"/>
      <c r="N13" s="3"/>
      <c r="O13" s="8"/>
      <c r="P13" s="8"/>
      <c r="Q13" s="90"/>
      <c r="R13" s="91"/>
      <c r="S13" s="91"/>
      <c r="T13" s="3"/>
      <c r="U13" s="99"/>
      <c r="V13" s="3"/>
      <c r="W13" s="3"/>
      <c r="X13" s="100"/>
      <c r="Y13" s="100"/>
    </row>
    <row r="14" spans="1:25" ht="15.75">
      <c r="A14" s="4"/>
      <c r="B14" s="9"/>
      <c r="C14" s="10"/>
      <c r="D14" s="9"/>
      <c r="E14" s="10"/>
      <c r="F14" s="11"/>
      <c r="G14" s="41"/>
      <c r="H14" s="52"/>
      <c r="I14" s="52"/>
      <c r="J14" s="4"/>
      <c r="K14" s="4"/>
      <c r="L14" s="4"/>
      <c r="M14" s="4"/>
      <c r="N14" s="4"/>
      <c r="O14" s="4"/>
      <c r="P14" s="4"/>
      <c r="Q14" s="92"/>
      <c r="R14" s="93"/>
      <c r="S14" s="93"/>
      <c r="T14" s="4"/>
      <c r="U14" s="100"/>
      <c r="V14" s="4"/>
      <c r="W14" s="26"/>
      <c r="X14" s="100"/>
      <c r="Y14" s="100"/>
    </row>
    <row r="15" spans="1:25" ht="19.5" thickBot="1">
      <c r="A15" s="136" t="s">
        <v>312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ht="18.75" thickBot="1">
      <c r="A16" s="137" t="s">
        <v>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15.75" customHeight="1" thickBot="1">
      <c r="A17" s="127" t="s">
        <v>4</v>
      </c>
      <c r="B17" s="138" t="s">
        <v>5</v>
      </c>
      <c r="C17" s="121" t="s">
        <v>31</v>
      </c>
      <c r="D17" s="120" t="s">
        <v>70</v>
      </c>
      <c r="E17" s="121" t="s">
        <v>6</v>
      </c>
      <c r="F17" s="140" t="s">
        <v>7</v>
      </c>
      <c r="G17" s="121" t="s">
        <v>8</v>
      </c>
      <c r="H17" s="121" t="s">
        <v>9</v>
      </c>
      <c r="I17" s="121" t="s">
        <v>10</v>
      </c>
      <c r="J17" s="142" t="s">
        <v>141</v>
      </c>
      <c r="K17" s="142"/>
      <c r="L17" s="142"/>
      <c r="M17" s="142"/>
      <c r="N17" s="142"/>
      <c r="O17" s="142"/>
      <c r="P17" s="123" t="s">
        <v>11</v>
      </c>
      <c r="Q17" s="145" t="s">
        <v>142</v>
      </c>
      <c r="R17" s="144" t="s">
        <v>12</v>
      </c>
      <c r="S17" s="144" t="s">
        <v>13</v>
      </c>
      <c r="T17" s="129" t="s">
        <v>956</v>
      </c>
      <c r="U17" s="143" t="s">
        <v>959</v>
      </c>
      <c r="V17" s="129" t="s">
        <v>14</v>
      </c>
      <c r="W17" s="129" t="s">
        <v>15</v>
      </c>
      <c r="X17" s="124" t="s">
        <v>958</v>
      </c>
      <c r="Y17" s="143" t="s">
        <v>16</v>
      </c>
    </row>
    <row r="18" spans="1:25" ht="34.5" customHeight="1" thickBot="1">
      <c r="A18" s="127"/>
      <c r="B18" s="138"/>
      <c r="C18" s="121"/>
      <c r="D18" s="120"/>
      <c r="E18" s="121"/>
      <c r="F18" s="140"/>
      <c r="G18" s="121"/>
      <c r="H18" s="121"/>
      <c r="I18" s="121"/>
      <c r="J18" s="127" t="s">
        <v>17</v>
      </c>
      <c r="K18" s="127"/>
      <c r="L18" s="127" t="s">
        <v>18</v>
      </c>
      <c r="M18" s="127"/>
      <c r="N18" s="127" t="s">
        <v>19</v>
      </c>
      <c r="O18" s="127"/>
      <c r="P18" s="123"/>
      <c r="Q18" s="145"/>
      <c r="R18" s="144"/>
      <c r="S18" s="144"/>
      <c r="T18" s="129"/>
      <c r="U18" s="143"/>
      <c r="V18" s="129"/>
      <c r="W18" s="129"/>
      <c r="X18" s="125"/>
      <c r="Y18" s="143"/>
    </row>
    <row r="19" spans="1:25" ht="195" customHeight="1" thickBot="1">
      <c r="A19" s="127"/>
      <c r="B19" s="138"/>
      <c r="C19" s="121"/>
      <c r="D19" s="120"/>
      <c r="E19" s="121"/>
      <c r="F19" s="140"/>
      <c r="G19" s="121"/>
      <c r="H19" s="121"/>
      <c r="I19" s="121"/>
      <c r="J19" s="24" t="s">
        <v>947</v>
      </c>
      <c r="K19" s="25" t="s">
        <v>946</v>
      </c>
      <c r="L19" s="24" t="s">
        <v>947</v>
      </c>
      <c r="M19" s="25" t="s">
        <v>946</v>
      </c>
      <c r="N19" s="24" t="s">
        <v>945</v>
      </c>
      <c r="O19" s="25" t="s">
        <v>946</v>
      </c>
      <c r="P19" s="123"/>
      <c r="Q19" s="145"/>
      <c r="R19" s="144"/>
      <c r="S19" s="144"/>
      <c r="T19" s="129"/>
      <c r="U19" s="143"/>
      <c r="V19" s="129"/>
      <c r="W19" s="129"/>
      <c r="X19" s="126"/>
      <c r="Y19" s="143"/>
    </row>
    <row r="20" spans="1:25" ht="24" thickBot="1">
      <c r="A20" s="76">
        <v>1</v>
      </c>
      <c r="B20" s="77" t="s">
        <v>152</v>
      </c>
      <c r="C20" s="20" t="s">
        <v>223</v>
      </c>
      <c r="D20" s="15" t="s">
        <v>195</v>
      </c>
      <c r="E20" s="15" t="s">
        <v>224</v>
      </c>
      <c r="F20" s="15" t="s">
        <v>227</v>
      </c>
      <c r="G20" s="19">
        <v>16</v>
      </c>
      <c r="H20" s="27">
        <f>J20+K20+L20+M20+N20+O20</f>
        <v>25.9</v>
      </c>
      <c r="I20" s="27">
        <f>H20*2</f>
        <v>51.8</v>
      </c>
      <c r="J20" s="20">
        <v>4</v>
      </c>
      <c r="K20" s="20"/>
      <c r="L20" s="20">
        <v>5</v>
      </c>
      <c r="M20" s="20">
        <v>16.9</v>
      </c>
      <c r="N20" s="23"/>
      <c r="O20" s="23"/>
      <c r="P20" s="20">
        <v>2</v>
      </c>
      <c r="Q20" s="94">
        <f>S20/1.13</f>
        <v>161.55752212389382</v>
      </c>
      <c r="R20" s="94">
        <f>S20-Q20</f>
        <v>21.002477876106184</v>
      </c>
      <c r="S20" s="95">
        <v>182.56</v>
      </c>
      <c r="T20" s="40">
        <v>109</v>
      </c>
      <c r="U20" s="101">
        <f>T20*S20</f>
        <v>19899.04</v>
      </c>
      <c r="V20" s="20" t="s">
        <v>983</v>
      </c>
      <c r="W20" s="30" t="s">
        <v>145</v>
      </c>
      <c r="X20" s="101">
        <f>U20*20%</f>
        <v>3979.8080000000004</v>
      </c>
      <c r="Y20" s="101">
        <f>U20+X20</f>
        <v>23878.848</v>
      </c>
    </row>
    <row r="21" spans="1:25" ht="24" thickBot="1">
      <c r="A21" s="76">
        <v>2</v>
      </c>
      <c r="B21" s="77" t="s">
        <v>153</v>
      </c>
      <c r="C21" s="20">
        <v>2</v>
      </c>
      <c r="D21" s="15" t="s">
        <v>196</v>
      </c>
      <c r="E21" s="15" t="s">
        <v>224</v>
      </c>
      <c r="F21" s="15" t="s">
        <v>228</v>
      </c>
      <c r="G21" s="19">
        <v>25</v>
      </c>
      <c r="H21" s="27">
        <f aca="true" t="shared" si="0" ref="H21:H63">J21+K21+L21+M21+N21+O21</f>
        <v>24</v>
      </c>
      <c r="I21" s="27">
        <f aca="true" t="shared" si="1" ref="I21:I63">H21*2</f>
        <v>48</v>
      </c>
      <c r="J21" s="19">
        <v>2.2</v>
      </c>
      <c r="K21" s="19"/>
      <c r="L21" s="19">
        <v>11.9</v>
      </c>
      <c r="M21" s="19">
        <v>9.9</v>
      </c>
      <c r="N21" s="23"/>
      <c r="O21" s="23"/>
      <c r="P21" s="19">
        <v>2</v>
      </c>
      <c r="Q21" s="94">
        <f aca="true" t="shared" si="2" ref="Q21:Q63">S21/1.13</f>
        <v>148.97345132743365</v>
      </c>
      <c r="R21" s="94">
        <f aca="true" t="shared" si="3" ref="R21:R63">S21-Q21</f>
        <v>19.366548672566353</v>
      </c>
      <c r="S21" s="95">
        <v>168.34</v>
      </c>
      <c r="T21" s="40">
        <v>109</v>
      </c>
      <c r="U21" s="101">
        <f aca="true" t="shared" si="4" ref="U21:U63">T21*S21</f>
        <v>18349.06</v>
      </c>
      <c r="V21" s="20" t="s">
        <v>983</v>
      </c>
      <c r="W21" s="30" t="s">
        <v>145</v>
      </c>
      <c r="X21" s="101">
        <f aca="true" t="shared" si="5" ref="X21:X63">U21*20%</f>
        <v>3669.8120000000004</v>
      </c>
      <c r="Y21" s="101">
        <f aca="true" t="shared" si="6" ref="Y21:Y63">U21+X21</f>
        <v>22018.872000000003</v>
      </c>
    </row>
    <row r="22" spans="1:25" ht="15.75" thickBot="1">
      <c r="A22" s="76">
        <v>3</v>
      </c>
      <c r="B22" s="77" t="s">
        <v>154</v>
      </c>
      <c r="C22" s="20">
        <v>2</v>
      </c>
      <c r="D22" s="15" t="s">
        <v>197</v>
      </c>
      <c r="E22" s="15" t="s">
        <v>224</v>
      </c>
      <c r="F22" s="15" t="s">
        <v>229</v>
      </c>
      <c r="G22" s="19">
        <v>9</v>
      </c>
      <c r="H22" s="27">
        <f t="shared" si="0"/>
        <v>18.4</v>
      </c>
      <c r="I22" s="27">
        <f t="shared" si="1"/>
        <v>36.8</v>
      </c>
      <c r="J22" s="19">
        <v>8.9</v>
      </c>
      <c r="K22" s="19"/>
      <c r="L22" s="19"/>
      <c r="M22" s="19">
        <v>9.5</v>
      </c>
      <c r="N22" s="23"/>
      <c r="O22" s="23"/>
      <c r="P22" s="19">
        <v>2</v>
      </c>
      <c r="Q22" s="94">
        <f t="shared" si="2"/>
        <v>85.94690265486727</v>
      </c>
      <c r="R22" s="94">
        <f t="shared" si="3"/>
        <v>11.173097345132732</v>
      </c>
      <c r="S22" s="95">
        <v>97.12</v>
      </c>
      <c r="T22" s="40">
        <v>109</v>
      </c>
      <c r="U22" s="101">
        <f t="shared" si="4"/>
        <v>10586.08</v>
      </c>
      <c r="V22" s="20" t="s">
        <v>983</v>
      </c>
      <c r="W22" s="30" t="s">
        <v>147</v>
      </c>
      <c r="X22" s="101">
        <f t="shared" si="5"/>
        <v>2117.216</v>
      </c>
      <c r="Y22" s="101">
        <f t="shared" si="6"/>
        <v>12703.296</v>
      </c>
    </row>
    <row r="23" spans="1:25" ht="15.75" thickBot="1">
      <c r="A23" s="76">
        <v>4</v>
      </c>
      <c r="B23" s="77" t="s">
        <v>155</v>
      </c>
      <c r="C23" s="20">
        <v>2</v>
      </c>
      <c r="D23" s="15" t="s">
        <v>198</v>
      </c>
      <c r="E23" s="15" t="s">
        <v>224</v>
      </c>
      <c r="F23" s="15" t="s">
        <v>230</v>
      </c>
      <c r="G23" s="19">
        <v>10</v>
      </c>
      <c r="H23" s="27">
        <f t="shared" si="0"/>
        <v>16.3</v>
      </c>
      <c r="I23" s="27">
        <f t="shared" si="1"/>
        <v>32.6</v>
      </c>
      <c r="J23" s="19"/>
      <c r="K23" s="19">
        <v>8.15</v>
      </c>
      <c r="L23" s="19"/>
      <c r="M23" s="19">
        <v>8.15</v>
      </c>
      <c r="N23" s="23"/>
      <c r="O23" s="23"/>
      <c r="P23" s="19">
        <v>2</v>
      </c>
      <c r="Q23" s="94">
        <f t="shared" si="2"/>
        <v>89.35398230088497</v>
      </c>
      <c r="R23" s="94">
        <f t="shared" si="3"/>
        <v>11.616017699115034</v>
      </c>
      <c r="S23" s="95">
        <v>100.97</v>
      </c>
      <c r="T23" s="40">
        <v>109</v>
      </c>
      <c r="U23" s="101">
        <f t="shared" si="4"/>
        <v>11005.73</v>
      </c>
      <c r="V23" s="20" t="s">
        <v>983</v>
      </c>
      <c r="W23" s="30" t="s">
        <v>147</v>
      </c>
      <c r="X23" s="101">
        <f t="shared" si="5"/>
        <v>2201.146</v>
      </c>
      <c r="Y23" s="101">
        <f t="shared" si="6"/>
        <v>13206.876</v>
      </c>
    </row>
    <row r="24" spans="1:25" ht="24" thickBot="1">
      <c r="A24" s="76">
        <v>5</v>
      </c>
      <c r="B24" s="77" t="s">
        <v>156</v>
      </c>
      <c r="C24" s="20">
        <v>1</v>
      </c>
      <c r="D24" s="15" t="s">
        <v>199</v>
      </c>
      <c r="E24" s="15" t="s">
        <v>224</v>
      </c>
      <c r="F24" s="15" t="s">
        <v>231</v>
      </c>
      <c r="G24" s="19">
        <v>30</v>
      </c>
      <c r="H24" s="27">
        <f t="shared" si="0"/>
        <v>24.3</v>
      </c>
      <c r="I24" s="27">
        <f t="shared" si="1"/>
        <v>48.6</v>
      </c>
      <c r="J24" s="19">
        <v>9</v>
      </c>
      <c r="K24" s="19"/>
      <c r="L24" s="19">
        <v>15.3</v>
      </c>
      <c r="M24" s="19"/>
      <c r="N24" s="23"/>
      <c r="O24" s="23"/>
      <c r="P24" s="19">
        <v>2</v>
      </c>
      <c r="Q24" s="94">
        <f t="shared" si="2"/>
        <v>145.7345132743363</v>
      </c>
      <c r="R24" s="94">
        <f t="shared" si="3"/>
        <v>18.9454867256637</v>
      </c>
      <c r="S24" s="95">
        <v>164.68</v>
      </c>
      <c r="T24" s="40">
        <v>109</v>
      </c>
      <c r="U24" s="101">
        <f t="shared" si="4"/>
        <v>17950.12</v>
      </c>
      <c r="V24" s="20" t="s">
        <v>983</v>
      </c>
      <c r="W24" s="30" t="s">
        <v>145</v>
      </c>
      <c r="X24" s="101">
        <f t="shared" si="5"/>
        <v>3590.024</v>
      </c>
      <c r="Y24" s="101">
        <f t="shared" si="6"/>
        <v>21540.144</v>
      </c>
    </row>
    <row r="25" spans="1:25" ht="24" thickBot="1">
      <c r="A25" s="76">
        <v>6</v>
      </c>
      <c r="B25" s="77" t="s">
        <v>157</v>
      </c>
      <c r="C25" s="20">
        <v>2</v>
      </c>
      <c r="D25" s="15" t="s">
        <v>200</v>
      </c>
      <c r="E25" s="15" t="s">
        <v>224</v>
      </c>
      <c r="F25" s="15" t="s">
        <v>232</v>
      </c>
      <c r="G25" s="19">
        <v>17</v>
      </c>
      <c r="H25" s="27">
        <f t="shared" si="0"/>
        <v>69.7</v>
      </c>
      <c r="I25" s="27">
        <f t="shared" si="1"/>
        <v>139.4</v>
      </c>
      <c r="J25" s="19">
        <v>6</v>
      </c>
      <c r="K25" s="19"/>
      <c r="L25" s="19">
        <v>56.7</v>
      </c>
      <c r="M25" s="19">
        <v>7</v>
      </c>
      <c r="N25" s="23"/>
      <c r="O25" s="23"/>
      <c r="P25" s="19">
        <v>2</v>
      </c>
      <c r="Q25" s="94">
        <f t="shared" si="2"/>
        <v>333.2654867256637</v>
      </c>
      <c r="R25" s="94">
        <f t="shared" si="3"/>
        <v>43.324513274336255</v>
      </c>
      <c r="S25" s="95">
        <v>376.59</v>
      </c>
      <c r="T25" s="40">
        <v>109</v>
      </c>
      <c r="U25" s="101">
        <f t="shared" si="4"/>
        <v>41048.31</v>
      </c>
      <c r="V25" s="20" t="s">
        <v>983</v>
      </c>
      <c r="W25" s="30" t="s">
        <v>145</v>
      </c>
      <c r="X25" s="101">
        <f t="shared" si="5"/>
        <v>8209.662</v>
      </c>
      <c r="Y25" s="101">
        <f t="shared" si="6"/>
        <v>49257.971999999994</v>
      </c>
    </row>
    <row r="26" spans="1:25" ht="24" thickBot="1">
      <c r="A26" s="76">
        <v>7</v>
      </c>
      <c r="B26" s="77" t="s">
        <v>158</v>
      </c>
      <c r="C26" s="20" t="s">
        <v>140</v>
      </c>
      <c r="D26" s="15" t="s">
        <v>201</v>
      </c>
      <c r="E26" s="15" t="s">
        <v>224</v>
      </c>
      <c r="F26" s="15" t="s">
        <v>233</v>
      </c>
      <c r="G26" s="19">
        <v>13</v>
      </c>
      <c r="H26" s="27">
        <f t="shared" si="0"/>
        <v>16</v>
      </c>
      <c r="I26" s="27">
        <f t="shared" si="1"/>
        <v>32</v>
      </c>
      <c r="J26" s="19"/>
      <c r="K26" s="19">
        <v>8</v>
      </c>
      <c r="L26" s="19"/>
      <c r="M26" s="19">
        <v>8</v>
      </c>
      <c r="N26" s="23"/>
      <c r="O26" s="23"/>
      <c r="P26" s="19">
        <v>2</v>
      </c>
      <c r="Q26" s="94">
        <f t="shared" si="2"/>
        <v>88.11504424778761</v>
      </c>
      <c r="R26" s="94">
        <f t="shared" si="3"/>
        <v>11.454955752212385</v>
      </c>
      <c r="S26" s="95">
        <v>99.57</v>
      </c>
      <c r="T26" s="40">
        <v>109</v>
      </c>
      <c r="U26" s="101">
        <f t="shared" si="4"/>
        <v>10853.13</v>
      </c>
      <c r="V26" s="20" t="s">
        <v>983</v>
      </c>
      <c r="W26" s="30" t="s">
        <v>147</v>
      </c>
      <c r="X26" s="101">
        <f t="shared" si="5"/>
        <v>2170.6259999999997</v>
      </c>
      <c r="Y26" s="101">
        <f t="shared" si="6"/>
        <v>13023.756</v>
      </c>
    </row>
    <row r="27" spans="1:25" ht="15.75" thickBot="1">
      <c r="A27" s="76">
        <v>8</v>
      </c>
      <c r="B27" s="77" t="s">
        <v>159</v>
      </c>
      <c r="C27" s="20">
        <v>2</v>
      </c>
      <c r="D27" s="15" t="s">
        <v>202</v>
      </c>
      <c r="E27" s="15" t="s">
        <v>224</v>
      </c>
      <c r="F27" s="15" t="s">
        <v>234</v>
      </c>
      <c r="G27" s="19">
        <v>10</v>
      </c>
      <c r="H27" s="27">
        <f t="shared" si="0"/>
        <v>26.4</v>
      </c>
      <c r="I27" s="27">
        <f t="shared" si="1"/>
        <v>52.8</v>
      </c>
      <c r="J27" s="19">
        <v>6</v>
      </c>
      <c r="K27" s="19"/>
      <c r="L27" s="19">
        <v>5.4</v>
      </c>
      <c r="M27" s="19">
        <v>15</v>
      </c>
      <c r="N27" s="23"/>
      <c r="O27" s="23"/>
      <c r="P27" s="19">
        <v>2</v>
      </c>
      <c r="Q27" s="94">
        <f t="shared" si="2"/>
        <v>102.83185840707966</v>
      </c>
      <c r="R27" s="94">
        <f t="shared" si="3"/>
        <v>13.368141592920338</v>
      </c>
      <c r="S27" s="95">
        <v>116.2</v>
      </c>
      <c r="T27" s="40">
        <v>109</v>
      </c>
      <c r="U27" s="101">
        <f t="shared" si="4"/>
        <v>12665.800000000001</v>
      </c>
      <c r="V27" s="20" t="s">
        <v>983</v>
      </c>
      <c r="W27" s="30" t="s">
        <v>147</v>
      </c>
      <c r="X27" s="101">
        <f t="shared" si="5"/>
        <v>2533.1600000000003</v>
      </c>
      <c r="Y27" s="101">
        <f t="shared" si="6"/>
        <v>15198.960000000001</v>
      </c>
    </row>
    <row r="28" spans="1:25" ht="35.25" thickBot="1">
      <c r="A28" s="76">
        <v>9</v>
      </c>
      <c r="B28" s="77" t="s">
        <v>160</v>
      </c>
      <c r="C28" s="20">
        <v>2</v>
      </c>
      <c r="D28" s="15" t="s">
        <v>200</v>
      </c>
      <c r="E28" s="15" t="s">
        <v>224</v>
      </c>
      <c r="F28" s="15" t="s">
        <v>235</v>
      </c>
      <c r="G28" s="19">
        <v>16</v>
      </c>
      <c r="H28" s="27">
        <f t="shared" si="0"/>
        <v>30</v>
      </c>
      <c r="I28" s="27">
        <f t="shared" si="1"/>
        <v>60</v>
      </c>
      <c r="J28" s="19">
        <v>10</v>
      </c>
      <c r="K28" s="19"/>
      <c r="L28" s="19">
        <v>20</v>
      </c>
      <c r="M28" s="19"/>
      <c r="N28" s="23"/>
      <c r="O28" s="23"/>
      <c r="P28" s="19">
        <v>2</v>
      </c>
      <c r="Q28" s="94">
        <f t="shared" si="2"/>
        <v>202.60176991150445</v>
      </c>
      <c r="R28" s="94">
        <f t="shared" si="3"/>
        <v>26.33823008849555</v>
      </c>
      <c r="S28" s="95">
        <v>228.94</v>
      </c>
      <c r="T28" s="40">
        <v>109</v>
      </c>
      <c r="U28" s="101">
        <f t="shared" si="4"/>
        <v>24954.46</v>
      </c>
      <c r="V28" s="20" t="s">
        <v>983</v>
      </c>
      <c r="W28" s="30" t="s">
        <v>145</v>
      </c>
      <c r="X28" s="101">
        <f t="shared" si="5"/>
        <v>4990.892</v>
      </c>
      <c r="Y28" s="101">
        <f t="shared" si="6"/>
        <v>29945.352</v>
      </c>
    </row>
    <row r="29" spans="1:25" ht="24" thickBot="1">
      <c r="A29" s="76">
        <v>10</v>
      </c>
      <c r="B29" s="77" t="s">
        <v>161</v>
      </c>
      <c r="C29" s="20" t="s">
        <v>140</v>
      </c>
      <c r="D29" s="15" t="s">
        <v>203</v>
      </c>
      <c r="E29" s="15" t="s">
        <v>224</v>
      </c>
      <c r="F29" s="15" t="s">
        <v>236</v>
      </c>
      <c r="G29" s="19">
        <v>14</v>
      </c>
      <c r="H29" s="27">
        <f t="shared" si="0"/>
        <v>12.7</v>
      </c>
      <c r="I29" s="27">
        <f t="shared" si="1"/>
        <v>25.4</v>
      </c>
      <c r="J29" s="19">
        <v>9</v>
      </c>
      <c r="K29" s="19">
        <v>3.7</v>
      </c>
      <c r="L29" s="19"/>
      <c r="M29" s="19"/>
      <c r="N29" s="23"/>
      <c r="O29" s="23"/>
      <c r="P29" s="19">
        <v>2</v>
      </c>
      <c r="Q29" s="94">
        <f t="shared" si="2"/>
        <v>83.63716814159294</v>
      </c>
      <c r="R29" s="94">
        <f t="shared" si="3"/>
        <v>10.872831858407068</v>
      </c>
      <c r="S29" s="95">
        <v>94.51</v>
      </c>
      <c r="T29" s="40">
        <v>109</v>
      </c>
      <c r="U29" s="101">
        <f t="shared" si="4"/>
        <v>10301.59</v>
      </c>
      <c r="V29" s="20" t="s">
        <v>983</v>
      </c>
      <c r="W29" s="30" t="s">
        <v>147</v>
      </c>
      <c r="X29" s="101">
        <f t="shared" si="5"/>
        <v>2060.318</v>
      </c>
      <c r="Y29" s="101">
        <f t="shared" si="6"/>
        <v>12361.908</v>
      </c>
    </row>
    <row r="30" spans="1:25" ht="24" thickBot="1">
      <c r="A30" s="76">
        <v>11</v>
      </c>
      <c r="B30" s="77" t="s">
        <v>162</v>
      </c>
      <c r="C30" s="20">
        <v>2</v>
      </c>
      <c r="D30" s="15" t="s">
        <v>200</v>
      </c>
      <c r="E30" s="15" t="s">
        <v>224</v>
      </c>
      <c r="F30" s="15" t="s">
        <v>237</v>
      </c>
      <c r="G30" s="19">
        <v>15</v>
      </c>
      <c r="H30" s="27">
        <f t="shared" si="0"/>
        <v>63.2</v>
      </c>
      <c r="I30" s="27">
        <f t="shared" si="1"/>
        <v>126.4</v>
      </c>
      <c r="J30" s="19">
        <v>9</v>
      </c>
      <c r="K30" s="19"/>
      <c r="L30" s="19">
        <v>54.2</v>
      </c>
      <c r="M30" s="19"/>
      <c r="N30" s="23"/>
      <c r="O30" s="23"/>
      <c r="P30" s="19">
        <v>2</v>
      </c>
      <c r="Q30" s="94">
        <f t="shared" si="2"/>
        <v>202.41592920353983</v>
      </c>
      <c r="R30" s="94">
        <f t="shared" si="3"/>
        <v>26.314070796460157</v>
      </c>
      <c r="S30" s="95">
        <v>228.73</v>
      </c>
      <c r="T30" s="40">
        <v>109</v>
      </c>
      <c r="U30" s="101">
        <f t="shared" si="4"/>
        <v>24931.57</v>
      </c>
      <c r="V30" s="20" t="s">
        <v>983</v>
      </c>
      <c r="W30" s="30" t="s">
        <v>147</v>
      </c>
      <c r="X30" s="101">
        <f t="shared" si="5"/>
        <v>4986.314</v>
      </c>
      <c r="Y30" s="101">
        <f t="shared" si="6"/>
        <v>29917.884</v>
      </c>
    </row>
    <row r="31" spans="1:25" ht="24" thickBot="1">
      <c r="A31" s="76">
        <v>12</v>
      </c>
      <c r="B31" s="77" t="s">
        <v>163</v>
      </c>
      <c r="C31" s="20">
        <v>2</v>
      </c>
      <c r="D31" s="15" t="s">
        <v>204</v>
      </c>
      <c r="E31" s="15" t="s">
        <v>224</v>
      </c>
      <c r="F31" s="15" t="s">
        <v>238</v>
      </c>
      <c r="G31" s="19">
        <v>14</v>
      </c>
      <c r="H31" s="27">
        <f t="shared" si="0"/>
        <v>46.2</v>
      </c>
      <c r="I31" s="27">
        <f t="shared" si="1"/>
        <v>92.4</v>
      </c>
      <c r="J31" s="19">
        <v>4</v>
      </c>
      <c r="K31" s="19"/>
      <c r="L31" s="19">
        <v>5</v>
      </c>
      <c r="M31" s="19">
        <v>37.2</v>
      </c>
      <c r="N31" s="23"/>
      <c r="O31" s="23"/>
      <c r="P31" s="19">
        <v>2</v>
      </c>
      <c r="Q31" s="94">
        <f t="shared" si="2"/>
        <v>171.212389380531</v>
      </c>
      <c r="R31" s="94">
        <f t="shared" si="3"/>
        <v>22.257610619469006</v>
      </c>
      <c r="S31" s="95">
        <v>193.47</v>
      </c>
      <c r="T31" s="40">
        <v>109</v>
      </c>
      <c r="U31" s="101">
        <f t="shared" si="4"/>
        <v>21088.23</v>
      </c>
      <c r="V31" s="20" t="s">
        <v>983</v>
      </c>
      <c r="W31" s="30" t="s">
        <v>147</v>
      </c>
      <c r="X31" s="101">
        <f t="shared" si="5"/>
        <v>4217.646</v>
      </c>
      <c r="Y31" s="101">
        <f t="shared" si="6"/>
        <v>25305.876</v>
      </c>
    </row>
    <row r="32" spans="1:25" ht="24" thickBot="1">
      <c r="A32" s="76">
        <v>13</v>
      </c>
      <c r="B32" s="77" t="s">
        <v>164</v>
      </c>
      <c r="C32" s="20">
        <v>1</v>
      </c>
      <c r="D32" s="15" t="s">
        <v>205</v>
      </c>
      <c r="E32" s="15" t="s">
        <v>224</v>
      </c>
      <c r="F32" s="15" t="s">
        <v>239</v>
      </c>
      <c r="G32" s="19">
        <v>26</v>
      </c>
      <c r="H32" s="27">
        <f t="shared" si="0"/>
        <v>9.8</v>
      </c>
      <c r="I32" s="27">
        <f t="shared" si="1"/>
        <v>19.6</v>
      </c>
      <c r="J32" s="20">
        <v>9.8</v>
      </c>
      <c r="K32" s="20"/>
      <c r="L32" s="20"/>
      <c r="M32" s="20"/>
      <c r="N32" s="23"/>
      <c r="O32" s="23"/>
      <c r="P32" s="20">
        <v>2</v>
      </c>
      <c r="Q32" s="94">
        <f t="shared" si="2"/>
        <v>103.28318584070797</v>
      </c>
      <c r="R32" s="94">
        <f t="shared" si="3"/>
        <v>13.426814159292022</v>
      </c>
      <c r="S32" s="95">
        <v>116.71</v>
      </c>
      <c r="T32" s="40">
        <v>109</v>
      </c>
      <c r="U32" s="101">
        <f t="shared" si="4"/>
        <v>12721.39</v>
      </c>
      <c r="V32" s="20" t="s">
        <v>983</v>
      </c>
      <c r="W32" s="30" t="s">
        <v>145</v>
      </c>
      <c r="X32" s="101">
        <f t="shared" si="5"/>
        <v>2544.2780000000002</v>
      </c>
      <c r="Y32" s="101">
        <f t="shared" si="6"/>
        <v>15265.668</v>
      </c>
    </row>
    <row r="33" spans="1:25" ht="24" thickBot="1">
      <c r="A33" s="76">
        <v>14</v>
      </c>
      <c r="B33" s="77" t="s">
        <v>165</v>
      </c>
      <c r="C33" s="35">
        <v>1</v>
      </c>
      <c r="D33" s="34" t="s">
        <v>206</v>
      </c>
      <c r="E33" s="34" t="s">
        <v>224</v>
      </c>
      <c r="F33" s="36" t="s">
        <v>240</v>
      </c>
      <c r="G33" s="37">
        <v>20</v>
      </c>
      <c r="H33" s="27">
        <f t="shared" si="0"/>
        <v>24</v>
      </c>
      <c r="I33" s="27">
        <f t="shared" si="1"/>
        <v>48</v>
      </c>
      <c r="J33" s="38">
        <v>24</v>
      </c>
      <c r="K33" s="38"/>
      <c r="L33" s="38"/>
      <c r="M33" s="38"/>
      <c r="N33" s="38"/>
      <c r="O33" s="38"/>
      <c r="P33" s="39">
        <v>2</v>
      </c>
      <c r="Q33" s="94">
        <f t="shared" si="2"/>
        <v>75</v>
      </c>
      <c r="R33" s="94">
        <f t="shared" si="3"/>
        <v>9.75</v>
      </c>
      <c r="S33" s="96">
        <v>84.75</v>
      </c>
      <c r="T33" s="40">
        <v>109</v>
      </c>
      <c r="U33" s="101">
        <f t="shared" si="4"/>
        <v>9237.75</v>
      </c>
      <c r="V33" s="20" t="s">
        <v>983</v>
      </c>
      <c r="W33" s="37" t="s">
        <v>145</v>
      </c>
      <c r="X33" s="101">
        <f t="shared" si="5"/>
        <v>1847.5500000000002</v>
      </c>
      <c r="Y33" s="101">
        <f t="shared" si="6"/>
        <v>11085.3</v>
      </c>
    </row>
    <row r="34" spans="1:25" ht="24" thickBot="1">
      <c r="A34" s="76">
        <v>15</v>
      </c>
      <c r="B34" s="77" t="s">
        <v>166</v>
      </c>
      <c r="C34" s="20">
        <v>2</v>
      </c>
      <c r="D34" s="15" t="s">
        <v>207</v>
      </c>
      <c r="E34" s="15" t="s">
        <v>224</v>
      </c>
      <c r="F34" s="15" t="s">
        <v>241</v>
      </c>
      <c r="G34" s="19">
        <v>31</v>
      </c>
      <c r="H34" s="27">
        <f t="shared" si="0"/>
        <v>41.9</v>
      </c>
      <c r="I34" s="27">
        <f t="shared" si="1"/>
        <v>83.8</v>
      </c>
      <c r="J34" s="19">
        <v>4</v>
      </c>
      <c r="K34" s="19"/>
      <c r="L34" s="19">
        <v>30</v>
      </c>
      <c r="M34" s="19">
        <v>7.9</v>
      </c>
      <c r="N34" s="23"/>
      <c r="O34" s="23"/>
      <c r="P34" s="19">
        <v>2</v>
      </c>
      <c r="Q34" s="94">
        <f t="shared" si="2"/>
        <v>211.26548672566372</v>
      </c>
      <c r="R34" s="94">
        <f t="shared" si="3"/>
        <v>27.46451327433627</v>
      </c>
      <c r="S34" s="95">
        <v>238.73</v>
      </c>
      <c r="T34" s="40">
        <v>109</v>
      </c>
      <c r="U34" s="101">
        <f t="shared" si="4"/>
        <v>26021.57</v>
      </c>
      <c r="V34" s="20" t="s">
        <v>983</v>
      </c>
      <c r="W34" s="30" t="s">
        <v>145</v>
      </c>
      <c r="X34" s="101">
        <f t="shared" si="5"/>
        <v>5204.314</v>
      </c>
      <c r="Y34" s="101">
        <f t="shared" si="6"/>
        <v>31225.884</v>
      </c>
    </row>
    <row r="35" spans="1:25" ht="24" thickBot="1">
      <c r="A35" s="76">
        <v>16</v>
      </c>
      <c r="B35" s="77" t="s">
        <v>167</v>
      </c>
      <c r="C35" s="20">
        <v>1</v>
      </c>
      <c r="D35" s="15" t="s">
        <v>208</v>
      </c>
      <c r="E35" s="15" t="s">
        <v>224</v>
      </c>
      <c r="F35" s="15" t="s">
        <v>242</v>
      </c>
      <c r="G35" s="19">
        <v>18</v>
      </c>
      <c r="H35" s="27">
        <f t="shared" si="0"/>
        <v>1.8</v>
      </c>
      <c r="I35" s="27">
        <f t="shared" si="1"/>
        <v>3.6</v>
      </c>
      <c r="J35" s="19">
        <v>0.9</v>
      </c>
      <c r="K35" s="19">
        <v>0.9</v>
      </c>
      <c r="L35" s="19"/>
      <c r="M35" s="19"/>
      <c r="N35" s="23"/>
      <c r="O35" s="23"/>
      <c r="P35" s="19">
        <v>2</v>
      </c>
      <c r="Q35" s="94">
        <f t="shared" si="2"/>
        <v>52.69911504424779</v>
      </c>
      <c r="R35" s="94">
        <f t="shared" si="3"/>
        <v>6.850884955752207</v>
      </c>
      <c r="S35" s="95">
        <v>59.55</v>
      </c>
      <c r="T35" s="40">
        <v>109</v>
      </c>
      <c r="U35" s="101">
        <f t="shared" si="4"/>
        <v>6490.95</v>
      </c>
      <c r="V35" s="20" t="s">
        <v>983</v>
      </c>
      <c r="W35" s="30" t="s">
        <v>145</v>
      </c>
      <c r="X35" s="101">
        <f t="shared" si="5"/>
        <v>1298.19</v>
      </c>
      <c r="Y35" s="101">
        <f t="shared" si="6"/>
        <v>7789.139999999999</v>
      </c>
    </row>
    <row r="36" spans="1:25" ht="24" thickBot="1">
      <c r="A36" s="76">
        <v>17</v>
      </c>
      <c r="B36" s="77" t="s">
        <v>168</v>
      </c>
      <c r="C36" s="20">
        <v>2</v>
      </c>
      <c r="D36" s="15" t="s">
        <v>209</v>
      </c>
      <c r="E36" s="15" t="s">
        <v>224</v>
      </c>
      <c r="F36" s="15" t="s">
        <v>243</v>
      </c>
      <c r="G36" s="19">
        <v>14</v>
      </c>
      <c r="H36" s="27">
        <f t="shared" si="0"/>
        <v>23.1</v>
      </c>
      <c r="I36" s="27">
        <f t="shared" si="1"/>
        <v>46.2</v>
      </c>
      <c r="J36" s="19">
        <v>2</v>
      </c>
      <c r="K36" s="19"/>
      <c r="L36" s="19">
        <v>5</v>
      </c>
      <c r="M36" s="19">
        <v>16.1</v>
      </c>
      <c r="N36" s="23"/>
      <c r="O36" s="23"/>
      <c r="P36" s="19">
        <v>2</v>
      </c>
      <c r="Q36" s="94">
        <f t="shared" si="2"/>
        <v>138.55752212389382</v>
      </c>
      <c r="R36" s="94">
        <f t="shared" si="3"/>
        <v>18.012477876106175</v>
      </c>
      <c r="S36" s="95">
        <v>156.57</v>
      </c>
      <c r="T36" s="40">
        <v>109</v>
      </c>
      <c r="U36" s="101">
        <f t="shared" si="4"/>
        <v>17066.13</v>
      </c>
      <c r="V36" s="20" t="s">
        <v>983</v>
      </c>
      <c r="W36" s="30" t="s">
        <v>145</v>
      </c>
      <c r="X36" s="101">
        <f t="shared" si="5"/>
        <v>3413.2260000000006</v>
      </c>
      <c r="Y36" s="101">
        <f t="shared" si="6"/>
        <v>20479.356</v>
      </c>
    </row>
    <row r="37" spans="1:25" ht="24" thickBot="1">
      <c r="A37" s="76">
        <v>18</v>
      </c>
      <c r="B37" s="77" t="s">
        <v>169</v>
      </c>
      <c r="C37" s="20">
        <v>2</v>
      </c>
      <c r="D37" s="17" t="s">
        <v>210</v>
      </c>
      <c r="E37" s="15" t="s">
        <v>224</v>
      </c>
      <c r="F37" s="17" t="s">
        <v>244</v>
      </c>
      <c r="G37" s="19">
        <v>57</v>
      </c>
      <c r="H37" s="27">
        <f t="shared" si="0"/>
        <v>16.6</v>
      </c>
      <c r="I37" s="27">
        <f t="shared" si="1"/>
        <v>33.2</v>
      </c>
      <c r="J37" s="19">
        <v>8</v>
      </c>
      <c r="K37" s="19"/>
      <c r="L37" s="19">
        <v>8.6</v>
      </c>
      <c r="M37" s="19"/>
      <c r="N37" s="23"/>
      <c r="O37" s="23"/>
      <c r="P37" s="19">
        <v>2</v>
      </c>
      <c r="Q37" s="94">
        <f t="shared" si="2"/>
        <v>114.63716814159292</v>
      </c>
      <c r="R37" s="94">
        <f t="shared" si="3"/>
        <v>14.902831858407069</v>
      </c>
      <c r="S37" s="95">
        <v>129.54</v>
      </c>
      <c r="T37" s="40">
        <v>109</v>
      </c>
      <c r="U37" s="101">
        <f t="shared" si="4"/>
        <v>14119.859999999999</v>
      </c>
      <c r="V37" s="20" t="s">
        <v>983</v>
      </c>
      <c r="W37" s="31" t="s">
        <v>145</v>
      </c>
      <c r="X37" s="101">
        <f t="shared" si="5"/>
        <v>2823.9719999999998</v>
      </c>
      <c r="Y37" s="101">
        <f t="shared" si="6"/>
        <v>16943.832</v>
      </c>
    </row>
    <row r="38" spans="1:25" ht="24" thickBot="1">
      <c r="A38" s="76">
        <v>19</v>
      </c>
      <c r="B38" s="77" t="s">
        <v>170</v>
      </c>
      <c r="C38" s="20">
        <v>2</v>
      </c>
      <c r="D38" s="17" t="s">
        <v>210</v>
      </c>
      <c r="E38" s="15" t="s">
        <v>224</v>
      </c>
      <c r="F38" s="17" t="s">
        <v>245</v>
      </c>
      <c r="G38" s="19">
        <v>29</v>
      </c>
      <c r="H38" s="27">
        <f t="shared" si="0"/>
        <v>16.6</v>
      </c>
      <c r="I38" s="27">
        <f t="shared" si="1"/>
        <v>33.2</v>
      </c>
      <c r="J38" s="19">
        <v>8</v>
      </c>
      <c r="K38" s="19"/>
      <c r="L38" s="19">
        <v>8.6</v>
      </c>
      <c r="M38" s="19"/>
      <c r="N38" s="23"/>
      <c r="O38" s="23"/>
      <c r="P38" s="19">
        <v>1</v>
      </c>
      <c r="Q38" s="94">
        <f t="shared" si="2"/>
        <v>57.31858407079646</v>
      </c>
      <c r="R38" s="94">
        <f t="shared" si="3"/>
        <v>7.4514159292035345</v>
      </c>
      <c r="S38" s="95">
        <v>64.77</v>
      </c>
      <c r="T38" s="40">
        <v>109</v>
      </c>
      <c r="U38" s="101">
        <f t="shared" si="4"/>
        <v>7059.929999999999</v>
      </c>
      <c r="V38" s="20" t="s">
        <v>983</v>
      </c>
      <c r="W38" s="31" t="s">
        <v>145</v>
      </c>
      <c r="X38" s="101">
        <f t="shared" si="5"/>
        <v>1411.9859999999999</v>
      </c>
      <c r="Y38" s="101">
        <f t="shared" si="6"/>
        <v>8471.916</v>
      </c>
    </row>
    <row r="39" spans="1:25" ht="21" customHeight="1" thickBot="1">
      <c r="A39" s="76">
        <v>20</v>
      </c>
      <c r="B39" s="77" t="s">
        <v>171</v>
      </c>
      <c r="C39" s="20">
        <v>1</v>
      </c>
      <c r="D39" s="16" t="s">
        <v>211</v>
      </c>
      <c r="E39" s="15" t="s">
        <v>224</v>
      </c>
      <c r="F39" s="15" t="s">
        <v>246</v>
      </c>
      <c r="G39" s="19">
        <v>10</v>
      </c>
      <c r="H39" s="27">
        <f t="shared" si="0"/>
        <v>9.5</v>
      </c>
      <c r="I39" s="27">
        <f t="shared" si="1"/>
        <v>19</v>
      </c>
      <c r="J39" s="19">
        <v>4</v>
      </c>
      <c r="K39" s="19"/>
      <c r="L39" s="19">
        <v>5.5</v>
      </c>
      <c r="M39" s="19"/>
      <c r="N39" s="23"/>
      <c r="O39" s="23"/>
      <c r="P39" s="19">
        <v>2</v>
      </c>
      <c r="Q39" s="94">
        <f t="shared" si="2"/>
        <v>43.8849557522124</v>
      </c>
      <c r="R39" s="94">
        <f t="shared" si="3"/>
        <v>5.705044247787605</v>
      </c>
      <c r="S39" s="95">
        <v>49.59</v>
      </c>
      <c r="T39" s="40">
        <v>109</v>
      </c>
      <c r="U39" s="101">
        <f t="shared" si="4"/>
        <v>5405.31</v>
      </c>
      <c r="V39" s="20" t="s">
        <v>983</v>
      </c>
      <c r="W39" s="30" t="s">
        <v>147</v>
      </c>
      <c r="X39" s="101">
        <f t="shared" si="5"/>
        <v>1081.0620000000001</v>
      </c>
      <c r="Y39" s="101">
        <f t="shared" si="6"/>
        <v>6486.372</v>
      </c>
    </row>
    <row r="40" spans="1:25" ht="24" thickBot="1">
      <c r="A40" s="76">
        <v>21</v>
      </c>
      <c r="B40" s="77" t="s">
        <v>172</v>
      </c>
      <c r="C40" s="20" t="s">
        <v>140</v>
      </c>
      <c r="D40" s="15" t="s">
        <v>212</v>
      </c>
      <c r="E40" s="15" t="s">
        <v>224</v>
      </c>
      <c r="F40" s="15" t="s">
        <v>247</v>
      </c>
      <c r="G40" s="19">
        <v>57</v>
      </c>
      <c r="H40" s="27">
        <f t="shared" si="0"/>
        <v>13.2</v>
      </c>
      <c r="I40" s="27">
        <f t="shared" si="1"/>
        <v>26.4</v>
      </c>
      <c r="J40" s="19">
        <v>6.2</v>
      </c>
      <c r="K40" s="19"/>
      <c r="L40" s="19">
        <v>7</v>
      </c>
      <c r="M40" s="19"/>
      <c r="N40" s="23"/>
      <c r="O40" s="23"/>
      <c r="P40" s="19">
        <v>2</v>
      </c>
      <c r="Q40" s="94">
        <f t="shared" si="2"/>
        <v>113.01769911504425</v>
      </c>
      <c r="R40" s="94">
        <f t="shared" si="3"/>
        <v>14.692300884955742</v>
      </c>
      <c r="S40" s="95">
        <v>127.71</v>
      </c>
      <c r="T40" s="40">
        <v>109</v>
      </c>
      <c r="U40" s="101">
        <f t="shared" si="4"/>
        <v>13920.39</v>
      </c>
      <c r="V40" s="20" t="s">
        <v>983</v>
      </c>
      <c r="W40" s="30" t="s">
        <v>145</v>
      </c>
      <c r="X40" s="101">
        <f t="shared" si="5"/>
        <v>2784.078</v>
      </c>
      <c r="Y40" s="101">
        <f t="shared" si="6"/>
        <v>16704.468</v>
      </c>
    </row>
    <row r="41" spans="1:25" s="74" customFormat="1" ht="24" thickBot="1">
      <c r="A41" s="76">
        <v>22</v>
      </c>
      <c r="B41" s="72" t="s">
        <v>275</v>
      </c>
      <c r="C41" s="19">
        <v>2</v>
      </c>
      <c r="D41" s="16" t="s">
        <v>929</v>
      </c>
      <c r="E41" s="16" t="s">
        <v>224</v>
      </c>
      <c r="F41" s="16" t="s">
        <v>301</v>
      </c>
      <c r="G41" s="19">
        <v>16</v>
      </c>
      <c r="H41" s="71">
        <f>J41+K41+L41+M41+N41+O41</f>
        <v>55</v>
      </c>
      <c r="I41" s="71">
        <f>H41*2</f>
        <v>110</v>
      </c>
      <c r="J41" s="19">
        <v>2</v>
      </c>
      <c r="K41" s="19"/>
      <c r="L41" s="19">
        <v>53</v>
      </c>
      <c r="M41" s="19"/>
      <c r="N41" s="22"/>
      <c r="O41" s="22"/>
      <c r="P41" s="19">
        <v>2</v>
      </c>
      <c r="Q41" s="95">
        <f>S41/1.13</f>
        <v>274.40707964601773</v>
      </c>
      <c r="R41" s="97">
        <f>S41-Q41</f>
        <v>35.67292035398225</v>
      </c>
      <c r="S41" s="95">
        <v>310.08</v>
      </c>
      <c r="T41" s="40">
        <v>109</v>
      </c>
      <c r="U41" s="102">
        <f>T41*S41</f>
        <v>33798.72</v>
      </c>
      <c r="V41" s="20" t="s">
        <v>983</v>
      </c>
      <c r="W41" s="73" t="s">
        <v>145</v>
      </c>
      <c r="X41" s="101">
        <f t="shared" si="5"/>
        <v>6759.744000000001</v>
      </c>
      <c r="Y41" s="101">
        <f t="shared" si="6"/>
        <v>40558.464</v>
      </c>
    </row>
    <row r="42" spans="1:25" ht="24" thickBot="1">
      <c r="A42" s="76">
        <v>23</v>
      </c>
      <c r="B42" s="77" t="s">
        <v>173</v>
      </c>
      <c r="C42" s="20">
        <v>2</v>
      </c>
      <c r="D42" s="15" t="s">
        <v>213</v>
      </c>
      <c r="E42" s="15" t="s">
        <v>225</v>
      </c>
      <c r="F42" s="15" t="s">
        <v>248</v>
      </c>
      <c r="G42" s="20">
        <v>21</v>
      </c>
      <c r="H42" s="27">
        <f t="shared" si="0"/>
        <v>16</v>
      </c>
      <c r="I42" s="27">
        <f t="shared" si="1"/>
        <v>32</v>
      </c>
      <c r="J42" s="20">
        <v>2</v>
      </c>
      <c r="K42" s="20">
        <v>2</v>
      </c>
      <c r="L42" s="20">
        <v>2</v>
      </c>
      <c r="M42" s="20">
        <v>10</v>
      </c>
      <c r="N42" s="23"/>
      <c r="O42" s="23"/>
      <c r="P42" s="20">
        <v>2</v>
      </c>
      <c r="Q42" s="94">
        <f t="shared" si="2"/>
        <v>120.18584070796462</v>
      </c>
      <c r="R42" s="94">
        <f t="shared" si="3"/>
        <v>15.624159292035387</v>
      </c>
      <c r="S42" s="95">
        <v>135.81</v>
      </c>
      <c r="T42" s="40">
        <v>109</v>
      </c>
      <c r="U42" s="101">
        <f t="shared" si="4"/>
        <v>14803.29</v>
      </c>
      <c r="V42" s="20" t="s">
        <v>983</v>
      </c>
      <c r="W42" s="30" t="s">
        <v>145</v>
      </c>
      <c r="X42" s="101">
        <f t="shared" si="5"/>
        <v>2960.6580000000004</v>
      </c>
      <c r="Y42" s="101">
        <f t="shared" si="6"/>
        <v>17763.948</v>
      </c>
    </row>
    <row r="43" spans="1:25" ht="24" thickBot="1">
      <c r="A43" s="76">
        <v>24</v>
      </c>
      <c r="B43" s="77" t="s">
        <v>174</v>
      </c>
      <c r="C43" s="20">
        <v>2</v>
      </c>
      <c r="D43" s="15" t="s">
        <v>213</v>
      </c>
      <c r="E43" s="15" t="s">
        <v>225</v>
      </c>
      <c r="F43" s="15" t="s">
        <v>249</v>
      </c>
      <c r="G43" s="19">
        <v>16</v>
      </c>
      <c r="H43" s="27">
        <f t="shared" si="0"/>
        <v>20</v>
      </c>
      <c r="I43" s="27">
        <f t="shared" si="1"/>
        <v>40</v>
      </c>
      <c r="J43" s="20"/>
      <c r="K43" s="20">
        <v>3</v>
      </c>
      <c r="L43" s="20">
        <v>17</v>
      </c>
      <c r="M43" s="20"/>
      <c r="N43" s="23"/>
      <c r="O43" s="23"/>
      <c r="P43" s="20">
        <v>2</v>
      </c>
      <c r="Q43" s="94">
        <f t="shared" si="2"/>
        <v>108.23893805309736</v>
      </c>
      <c r="R43" s="94">
        <f t="shared" si="3"/>
        <v>14.071061946902645</v>
      </c>
      <c r="S43" s="95">
        <v>122.31</v>
      </c>
      <c r="T43" s="40">
        <v>109</v>
      </c>
      <c r="U43" s="101">
        <f t="shared" si="4"/>
        <v>13331.79</v>
      </c>
      <c r="V43" s="20" t="s">
        <v>983</v>
      </c>
      <c r="W43" s="30" t="s">
        <v>145</v>
      </c>
      <c r="X43" s="101">
        <f t="shared" si="5"/>
        <v>2666.358</v>
      </c>
      <c r="Y43" s="101">
        <f t="shared" si="6"/>
        <v>15998.148000000001</v>
      </c>
    </row>
    <row r="44" spans="1:25" ht="24" thickBot="1">
      <c r="A44" s="76">
        <v>25</v>
      </c>
      <c r="B44" s="77" t="s">
        <v>175</v>
      </c>
      <c r="C44" s="20">
        <v>2</v>
      </c>
      <c r="D44" s="15" t="s">
        <v>214</v>
      </c>
      <c r="E44" s="15" t="s">
        <v>225</v>
      </c>
      <c r="F44" s="15" t="s">
        <v>250</v>
      </c>
      <c r="G44" s="19">
        <v>12</v>
      </c>
      <c r="H44" s="27">
        <f t="shared" si="0"/>
        <v>28.3</v>
      </c>
      <c r="I44" s="27">
        <f t="shared" si="1"/>
        <v>56.6</v>
      </c>
      <c r="J44" s="19">
        <v>3.3</v>
      </c>
      <c r="K44" s="19"/>
      <c r="L44" s="19">
        <v>5</v>
      </c>
      <c r="M44" s="19">
        <v>20</v>
      </c>
      <c r="N44" s="23"/>
      <c r="O44" s="23"/>
      <c r="P44" s="19">
        <v>2</v>
      </c>
      <c r="Q44" s="94">
        <f t="shared" si="2"/>
        <v>103.25663716814161</v>
      </c>
      <c r="R44" s="94">
        <f t="shared" si="3"/>
        <v>13.423362831858398</v>
      </c>
      <c r="S44" s="95">
        <v>116.68</v>
      </c>
      <c r="T44" s="40">
        <v>109</v>
      </c>
      <c r="U44" s="101">
        <f t="shared" si="4"/>
        <v>12718.12</v>
      </c>
      <c r="V44" s="20" t="s">
        <v>983</v>
      </c>
      <c r="W44" s="30" t="s">
        <v>147</v>
      </c>
      <c r="X44" s="101">
        <f t="shared" si="5"/>
        <v>2543.6240000000003</v>
      </c>
      <c r="Y44" s="101">
        <f t="shared" si="6"/>
        <v>15261.744</v>
      </c>
    </row>
    <row r="45" spans="1:25" ht="24" thickBot="1">
      <c r="A45" s="76">
        <v>26</v>
      </c>
      <c r="B45" s="77" t="s">
        <v>176</v>
      </c>
      <c r="C45" s="20">
        <v>2</v>
      </c>
      <c r="D45" s="15" t="s">
        <v>214</v>
      </c>
      <c r="E45" s="15" t="s">
        <v>225</v>
      </c>
      <c r="F45" s="15" t="s">
        <v>251</v>
      </c>
      <c r="G45" s="19">
        <v>54</v>
      </c>
      <c r="H45" s="27">
        <f t="shared" si="0"/>
        <v>32.1</v>
      </c>
      <c r="I45" s="27">
        <f t="shared" si="1"/>
        <v>64.2</v>
      </c>
      <c r="J45" s="19">
        <v>5</v>
      </c>
      <c r="K45" s="19"/>
      <c r="L45" s="19">
        <v>13.55</v>
      </c>
      <c r="M45" s="19">
        <v>13.55</v>
      </c>
      <c r="N45" s="23"/>
      <c r="O45" s="23"/>
      <c r="P45" s="19">
        <v>2</v>
      </c>
      <c r="Q45" s="94">
        <f t="shared" si="2"/>
        <v>185.9115044247788</v>
      </c>
      <c r="R45" s="94">
        <f t="shared" si="3"/>
        <v>24.168495575221215</v>
      </c>
      <c r="S45" s="95">
        <v>210.08</v>
      </c>
      <c r="T45" s="40">
        <v>109</v>
      </c>
      <c r="U45" s="101">
        <f t="shared" si="4"/>
        <v>22898.72</v>
      </c>
      <c r="V45" s="20" t="s">
        <v>983</v>
      </c>
      <c r="W45" s="30" t="s">
        <v>145</v>
      </c>
      <c r="X45" s="101">
        <f t="shared" si="5"/>
        <v>4579.744000000001</v>
      </c>
      <c r="Y45" s="101">
        <f t="shared" si="6"/>
        <v>27478.464</v>
      </c>
    </row>
    <row r="46" spans="1:25" ht="24" thickBot="1">
      <c r="A46" s="76">
        <v>27</v>
      </c>
      <c r="B46" s="77" t="s">
        <v>177</v>
      </c>
      <c r="C46" s="20">
        <v>2</v>
      </c>
      <c r="D46" s="15" t="s">
        <v>215</v>
      </c>
      <c r="E46" s="15" t="s">
        <v>225</v>
      </c>
      <c r="F46" s="15" t="s">
        <v>252</v>
      </c>
      <c r="G46" s="19">
        <v>17</v>
      </c>
      <c r="H46" s="27">
        <f t="shared" si="0"/>
        <v>24.5</v>
      </c>
      <c r="I46" s="27">
        <f t="shared" si="1"/>
        <v>49</v>
      </c>
      <c r="J46" s="19"/>
      <c r="K46" s="19">
        <v>3</v>
      </c>
      <c r="L46" s="19">
        <v>10</v>
      </c>
      <c r="M46" s="19">
        <v>11.5</v>
      </c>
      <c r="N46" s="23"/>
      <c r="O46" s="23"/>
      <c r="P46" s="19">
        <v>2</v>
      </c>
      <c r="Q46" s="94">
        <f t="shared" si="2"/>
        <v>149.78761061946904</v>
      </c>
      <c r="R46" s="94">
        <f t="shared" si="3"/>
        <v>19.472389380530956</v>
      </c>
      <c r="S46" s="95">
        <v>169.26</v>
      </c>
      <c r="T46" s="40">
        <v>109</v>
      </c>
      <c r="U46" s="101">
        <f t="shared" si="4"/>
        <v>18449.34</v>
      </c>
      <c r="V46" s="20" t="s">
        <v>983</v>
      </c>
      <c r="W46" s="30" t="s">
        <v>145</v>
      </c>
      <c r="X46" s="101">
        <f t="shared" si="5"/>
        <v>3689.8680000000004</v>
      </c>
      <c r="Y46" s="101">
        <f t="shared" si="6"/>
        <v>22139.208</v>
      </c>
    </row>
    <row r="47" spans="1:25" ht="24" thickBot="1">
      <c r="A47" s="76">
        <v>28</v>
      </c>
      <c r="B47" s="77" t="s">
        <v>178</v>
      </c>
      <c r="C47" s="20">
        <v>2</v>
      </c>
      <c r="D47" s="15" t="s">
        <v>214</v>
      </c>
      <c r="E47" s="15" t="s">
        <v>225</v>
      </c>
      <c r="F47" s="15" t="s">
        <v>253</v>
      </c>
      <c r="G47" s="19">
        <v>23</v>
      </c>
      <c r="H47" s="27">
        <f t="shared" si="0"/>
        <v>31.3</v>
      </c>
      <c r="I47" s="27">
        <f t="shared" si="1"/>
        <v>62.6</v>
      </c>
      <c r="J47" s="19">
        <v>3</v>
      </c>
      <c r="K47" s="19"/>
      <c r="L47" s="19"/>
      <c r="M47" s="19">
        <v>28.3</v>
      </c>
      <c r="N47" s="23"/>
      <c r="O47" s="23"/>
      <c r="P47" s="19">
        <v>2</v>
      </c>
      <c r="Q47" s="94">
        <f t="shared" si="2"/>
        <v>227.3628318584071</v>
      </c>
      <c r="R47" s="94">
        <f t="shared" si="3"/>
        <v>29.55716814159291</v>
      </c>
      <c r="S47" s="95">
        <v>256.92</v>
      </c>
      <c r="T47" s="40">
        <v>109</v>
      </c>
      <c r="U47" s="101">
        <f t="shared" si="4"/>
        <v>28004.280000000002</v>
      </c>
      <c r="V47" s="20" t="s">
        <v>983</v>
      </c>
      <c r="W47" s="30" t="s">
        <v>145</v>
      </c>
      <c r="X47" s="101">
        <f t="shared" si="5"/>
        <v>5600.856000000001</v>
      </c>
      <c r="Y47" s="101">
        <f t="shared" si="6"/>
        <v>33605.136000000006</v>
      </c>
    </row>
    <row r="48" spans="1:25" ht="24" thickBot="1">
      <c r="A48" s="76">
        <v>29</v>
      </c>
      <c r="B48" s="77" t="s">
        <v>179</v>
      </c>
      <c r="C48" s="20">
        <v>2</v>
      </c>
      <c r="D48" s="15" t="s">
        <v>214</v>
      </c>
      <c r="E48" s="15" t="s">
        <v>225</v>
      </c>
      <c r="F48" s="15" t="s">
        <v>254</v>
      </c>
      <c r="G48" s="19">
        <v>38</v>
      </c>
      <c r="H48" s="27">
        <f t="shared" si="0"/>
        <v>20.3</v>
      </c>
      <c r="I48" s="27">
        <f t="shared" si="1"/>
        <v>40.6</v>
      </c>
      <c r="J48" s="19"/>
      <c r="K48" s="19">
        <v>2</v>
      </c>
      <c r="L48" s="19">
        <v>3.7</v>
      </c>
      <c r="M48" s="19">
        <v>14.6</v>
      </c>
      <c r="N48" s="23"/>
      <c r="O48" s="23"/>
      <c r="P48" s="19">
        <v>2</v>
      </c>
      <c r="Q48" s="94">
        <f t="shared" si="2"/>
        <v>130.18584070796462</v>
      </c>
      <c r="R48" s="94">
        <f t="shared" si="3"/>
        <v>16.924159292035398</v>
      </c>
      <c r="S48" s="95">
        <v>147.11</v>
      </c>
      <c r="T48" s="40">
        <v>109</v>
      </c>
      <c r="U48" s="101">
        <f t="shared" si="4"/>
        <v>16034.990000000002</v>
      </c>
      <c r="V48" s="20" t="s">
        <v>983</v>
      </c>
      <c r="W48" s="30" t="s">
        <v>145</v>
      </c>
      <c r="X48" s="101">
        <f t="shared" si="5"/>
        <v>3206.9980000000005</v>
      </c>
      <c r="Y48" s="101">
        <f t="shared" si="6"/>
        <v>19241.988</v>
      </c>
    </row>
    <row r="49" spans="1:25" ht="24" thickBot="1">
      <c r="A49" s="76">
        <v>30</v>
      </c>
      <c r="B49" s="77" t="s">
        <v>180</v>
      </c>
      <c r="C49" s="20">
        <v>2</v>
      </c>
      <c r="D49" s="15" t="s">
        <v>216</v>
      </c>
      <c r="E49" s="15" t="s">
        <v>225</v>
      </c>
      <c r="F49" s="15" t="s">
        <v>255</v>
      </c>
      <c r="G49" s="19">
        <v>18</v>
      </c>
      <c r="H49" s="27">
        <f t="shared" si="0"/>
        <v>48.5</v>
      </c>
      <c r="I49" s="27">
        <f t="shared" si="1"/>
        <v>97</v>
      </c>
      <c r="J49" s="19">
        <v>4</v>
      </c>
      <c r="K49" s="19"/>
      <c r="L49" s="19">
        <v>38.5</v>
      </c>
      <c r="M49" s="19">
        <v>6</v>
      </c>
      <c r="N49" s="23"/>
      <c r="O49" s="23"/>
      <c r="P49" s="19">
        <v>2</v>
      </c>
      <c r="Q49" s="94">
        <f t="shared" si="2"/>
        <v>268.5486725663717</v>
      </c>
      <c r="R49" s="94">
        <f t="shared" si="3"/>
        <v>34.91132743362829</v>
      </c>
      <c r="S49" s="95">
        <v>303.46</v>
      </c>
      <c r="T49" s="40">
        <v>109</v>
      </c>
      <c r="U49" s="101">
        <f t="shared" si="4"/>
        <v>33077.14</v>
      </c>
      <c r="V49" s="20" t="s">
        <v>983</v>
      </c>
      <c r="W49" s="30" t="s">
        <v>145</v>
      </c>
      <c r="X49" s="101">
        <f t="shared" si="5"/>
        <v>6615.428</v>
      </c>
      <c r="Y49" s="101">
        <f t="shared" si="6"/>
        <v>39692.568</v>
      </c>
    </row>
    <row r="50" spans="1:25" ht="24" thickBot="1">
      <c r="A50" s="76">
        <v>31</v>
      </c>
      <c r="B50" s="77" t="s">
        <v>181</v>
      </c>
      <c r="C50" s="20">
        <v>1</v>
      </c>
      <c r="D50" s="15" t="s">
        <v>217</v>
      </c>
      <c r="E50" s="15" t="s">
        <v>225</v>
      </c>
      <c r="F50" s="15" t="s">
        <v>256</v>
      </c>
      <c r="G50" s="19">
        <v>20</v>
      </c>
      <c r="H50" s="27">
        <f t="shared" si="0"/>
        <v>10.8</v>
      </c>
      <c r="I50" s="27">
        <f t="shared" si="1"/>
        <v>21.6</v>
      </c>
      <c r="J50" s="19">
        <v>1.5</v>
      </c>
      <c r="K50" s="19">
        <v>1.5</v>
      </c>
      <c r="L50" s="19">
        <v>3.9</v>
      </c>
      <c r="M50" s="19">
        <v>3.9</v>
      </c>
      <c r="N50" s="23"/>
      <c r="O50" s="23"/>
      <c r="P50" s="19">
        <v>2</v>
      </c>
      <c r="Q50" s="94">
        <f t="shared" si="2"/>
        <v>83.96460176991151</v>
      </c>
      <c r="R50" s="94">
        <f t="shared" si="3"/>
        <v>10.915398230088485</v>
      </c>
      <c r="S50" s="95">
        <v>94.88</v>
      </c>
      <c r="T50" s="40">
        <v>109</v>
      </c>
      <c r="U50" s="101">
        <f t="shared" si="4"/>
        <v>10341.92</v>
      </c>
      <c r="V50" s="20" t="s">
        <v>983</v>
      </c>
      <c r="W50" s="30" t="s">
        <v>145</v>
      </c>
      <c r="X50" s="101">
        <f t="shared" si="5"/>
        <v>2068.384</v>
      </c>
      <c r="Y50" s="101">
        <f t="shared" si="6"/>
        <v>12410.304</v>
      </c>
    </row>
    <row r="51" spans="1:25" ht="24" thickBot="1">
      <c r="A51" s="76">
        <v>32</v>
      </c>
      <c r="B51" s="77" t="s">
        <v>182</v>
      </c>
      <c r="C51" s="20">
        <v>1</v>
      </c>
      <c r="D51" s="15" t="s">
        <v>218</v>
      </c>
      <c r="E51" s="15" t="s">
        <v>225</v>
      </c>
      <c r="F51" s="15" t="s">
        <v>257</v>
      </c>
      <c r="G51" s="19">
        <v>23</v>
      </c>
      <c r="H51" s="27">
        <f t="shared" si="0"/>
        <v>28.5</v>
      </c>
      <c r="I51" s="27">
        <f t="shared" si="1"/>
        <v>57</v>
      </c>
      <c r="J51" s="20">
        <v>2</v>
      </c>
      <c r="K51" s="20"/>
      <c r="L51" s="20">
        <v>16.5</v>
      </c>
      <c r="M51" s="20">
        <v>10</v>
      </c>
      <c r="N51" s="23"/>
      <c r="O51" s="23"/>
      <c r="P51" s="20">
        <v>2</v>
      </c>
      <c r="Q51" s="94">
        <f t="shared" si="2"/>
        <v>149.30973451327435</v>
      </c>
      <c r="R51" s="94">
        <f t="shared" si="3"/>
        <v>19.41026548672565</v>
      </c>
      <c r="S51" s="95">
        <v>168.72</v>
      </c>
      <c r="T51" s="40">
        <v>109</v>
      </c>
      <c r="U51" s="101">
        <f t="shared" si="4"/>
        <v>18390.48</v>
      </c>
      <c r="V51" s="20" t="s">
        <v>983</v>
      </c>
      <c r="W51" s="30" t="s">
        <v>145</v>
      </c>
      <c r="X51" s="101">
        <f t="shared" si="5"/>
        <v>3678.096</v>
      </c>
      <c r="Y51" s="101">
        <f t="shared" si="6"/>
        <v>22068.576</v>
      </c>
    </row>
    <row r="52" spans="1:25" ht="24" thickBot="1">
      <c r="A52" s="76">
        <v>33</v>
      </c>
      <c r="B52" s="77" t="s">
        <v>183</v>
      </c>
      <c r="C52" s="20">
        <v>2</v>
      </c>
      <c r="D52" s="15" t="s">
        <v>213</v>
      </c>
      <c r="E52" s="15" t="s">
        <v>225</v>
      </c>
      <c r="F52" s="15" t="s">
        <v>258</v>
      </c>
      <c r="G52" s="20">
        <v>41</v>
      </c>
      <c r="H52" s="27">
        <f t="shared" si="0"/>
        <v>9.1</v>
      </c>
      <c r="I52" s="27">
        <f t="shared" si="1"/>
        <v>18.2</v>
      </c>
      <c r="J52" s="20">
        <v>2</v>
      </c>
      <c r="K52" s="20">
        <v>2</v>
      </c>
      <c r="L52" s="20"/>
      <c r="M52" s="20">
        <v>5.1</v>
      </c>
      <c r="N52" s="23"/>
      <c r="O52" s="23"/>
      <c r="P52" s="20">
        <v>2</v>
      </c>
      <c r="Q52" s="94">
        <f t="shared" si="2"/>
        <v>86.32743362831859</v>
      </c>
      <c r="R52" s="94">
        <f t="shared" si="3"/>
        <v>11.22256637168141</v>
      </c>
      <c r="S52" s="95">
        <v>97.55</v>
      </c>
      <c r="T52" s="40">
        <v>109</v>
      </c>
      <c r="U52" s="101">
        <f t="shared" si="4"/>
        <v>10632.949999999999</v>
      </c>
      <c r="V52" s="20" t="s">
        <v>983</v>
      </c>
      <c r="W52" s="30" t="s">
        <v>145</v>
      </c>
      <c r="X52" s="101">
        <f t="shared" si="5"/>
        <v>2126.5899999999997</v>
      </c>
      <c r="Y52" s="101">
        <f t="shared" si="6"/>
        <v>12759.539999999999</v>
      </c>
    </row>
    <row r="53" spans="1:25" ht="24" thickBot="1">
      <c r="A53" s="76">
        <v>34</v>
      </c>
      <c r="B53" s="77" t="s">
        <v>184</v>
      </c>
      <c r="C53" s="20">
        <v>2</v>
      </c>
      <c r="D53" s="15" t="s">
        <v>213</v>
      </c>
      <c r="E53" s="15" t="s">
        <v>225</v>
      </c>
      <c r="F53" s="15" t="s">
        <v>259</v>
      </c>
      <c r="G53" s="20">
        <v>30</v>
      </c>
      <c r="H53" s="27">
        <f t="shared" si="0"/>
        <v>18</v>
      </c>
      <c r="I53" s="27">
        <f t="shared" si="1"/>
        <v>36</v>
      </c>
      <c r="J53" s="20">
        <v>2</v>
      </c>
      <c r="K53" s="20"/>
      <c r="L53" s="20">
        <v>16</v>
      </c>
      <c r="M53" s="20"/>
      <c r="N53" s="23"/>
      <c r="O53" s="23"/>
      <c r="P53" s="20">
        <v>2</v>
      </c>
      <c r="Q53" s="94">
        <f t="shared" si="2"/>
        <v>88.30088495575222</v>
      </c>
      <c r="R53" s="94">
        <f t="shared" si="3"/>
        <v>11.479115044247777</v>
      </c>
      <c r="S53" s="95">
        <v>99.78</v>
      </c>
      <c r="T53" s="40">
        <v>109</v>
      </c>
      <c r="U53" s="101">
        <f t="shared" si="4"/>
        <v>10876.02</v>
      </c>
      <c r="V53" s="20" t="s">
        <v>983</v>
      </c>
      <c r="W53" s="30" t="s">
        <v>145</v>
      </c>
      <c r="X53" s="101">
        <f t="shared" si="5"/>
        <v>2175.204</v>
      </c>
      <c r="Y53" s="101">
        <f t="shared" si="6"/>
        <v>13051.224</v>
      </c>
    </row>
    <row r="54" spans="1:25" ht="24" thickBot="1">
      <c r="A54" s="76">
        <v>35</v>
      </c>
      <c r="B54" s="77" t="s">
        <v>185</v>
      </c>
      <c r="C54" s="20">
        <v>2</v>
      </c>
      <c r="D54" s="15" t="s">
        <v>215</v>
      </c>
      <c r="E54" s="15" t="s">
        <v>225</v>
      </c>
      <c r="F54" s="15" t="s">
        <v>260</v>
      </c>
      <c r="G54" s="20">
        <v>40</v>
      </c>
      <c r="H54" s="27">
        <f t="shared" si="0"/>
        <v>25.5</v>
      </c>
      <c r="I54" s="27">
        <f t="shared" si="1"/>
        <v>51</v>
      </c>
      <c r="J54" s="20">
        <v>5.5</v>
      </c>
      <c r="K54" s="20"/>
      <c r="L54" s="20">
        <v>10</v>
      </c>
      <c r="M54" s="20">
        <v>10</v>
      </c>
      <c r="N54" s="23"/>
      <c r="O54" s="23"/>
      <c r="P54" s="20">
        <v>2</v>
      </c>
      <c r="Q54" s="94">
        <f t="shared" si="2"/>
        <v>148.64601769911505</v>
      </c>
      <c r="R54" s="94">
        <f t="shared" si="3"/>
        <v>19.32398230088495</v>
      </c>
      <c r="S54" s="95">
        <v>167.97</v>
      </c>
      <c r="T54" s="40">
        <v>109</v>
      </c>
      <c r="U54" s="101">
        <f t="shared" si="4"/>
        <v>18308.73</v>
      </c>
      <c r="V54" s="20" t="s">
        <v>983</v>
      </c>
      <c r="W54" s="30" t="s">
        <v>145</v>
      </c>
      <c r="X54" s="101">
        <f t="shared" si="5"/>
        <v>3661.746</v>
      </c>
      <c r="Y54" s="101">
        <f t="shared" si="6"/>
        <v>21970.476</v>
      </c>
    </row>
    <row r="55" spans="1:25" ht="24" thickBot="1">
      <c r="A55" s="76">
        <v>36</v>
      </c>
      <c r="B55" s="77" t="s">
        <v>186</v>
      </c>
      <c r="C55" s="20">
        <v>2</v>
      </c>
      <c r="D55" s="15" t="s">
        <v>219</v>
      </c>
      <c r="E55" s="15" t="s">
        <v>225</v>
      </c>
      <c r="F55" s="15" t="s">
        <v>261</v>
      </c>
      <c r="G55" s="20">
        <v>35</v>
      </c>
      <c r="H55" s="27">
        <f t="shared" si="0"/>
        <v>13.8</v>
      </c>
      <c r="I55" s="27">
        <f t="shared" si="1"/>
        <v>27.6</v>
      </c>
      <c r="J55" s="20">
        <v>2</v>
      </c>
      <c r="K55" s="20"/>
      <c r="L55" s="20">
        <v>11.8</v>
      </c>
      <c r="M55" s="20"/>
      <c r="N55" s="23"/>
      <c r="O55" s="23"/>
      <c r="P55" s="20">
        <v>2</v>
      </c>
      <c r="Q55" s="94">
        <f t="shared" si="2"/>
        <v>52.69911504424779</v>
      </c>
      <c r="R55" s="94">
        <f t="shared" si="3"/>
        <v>6.850884955752207</v>
      </c>
      <c r="S55" s="95">
        <v>59.55</v>
      </c>
      <c r="T55" s="40">
        <v>109</v>
      </c>
      <c r="U55" s="101">
        <f t="shared" si="4"/>
        <v>6490.95</v>
      </c>
      <c r="V55" s="20" t="s">
        <v>983</v>
      </c>
      <c r="W55" s="30" t="s">
        <v>145</v>
      </c>
      <c r="X55" s="101">
        <f t="shared" si="5"/>
        <v>1298.19</v>
      </c>
      <c r="Y55" s="101">
        <f t="shared" si="6"/>
        <v>7789.139999999999</v>
      </c>
    </row>
    <row r="56" spans="1:25" ht="24" thickBot="1">
      <c r="A56" s="76">
        <v>37</v>
      </c>
      <c r="B56" s="77" t="s">
        <v>187</v>
      </c>
      <c r="C56" s="20">
        <v>2</v>
      </c>
      <c r="D56" s="15" t="s">
        <v>213</v>
      </c>
      <c r="E56" s="15" t="s">
        <v>225</v>
      </c>
      <c r="F56" s="15" t="s">
        <v>262</v>
      </c>
      <c r="G56" s="20">
        <v>32</v>
      </c>
      <c r="H56" s="27">
        <f t="shared" si="0"/>
        <v>29.3</v>
      </c>
      <c r="I56" s="27">
        <f t="shared" si="1"/>
        <v>58.6</v>
      </c>
      <c r="J56" s="20">
        <v>3.3</v>
      </c>
      <c r="K56" s="20"/>
      <c r="L56" s="20">
        <v>8</v>
      </c>
      <c r="M56" s="20">
        <v>18</v>
      </c>
      <c r="N56" s="23"/>
      <c r="O56" s="23"/>
      <c r="P56" s="20">
        <v>2</v>
      </c>
      <c r="Q56" s="94">
        <f t="shared" si="2"/>
        <v>174.6637168141593</v>
      </c>
      <c r="R56" s="94">
        <f t="shared" si="3"/>
        <v>22.706283185840704</v>
      </c>
      <c r="S56" s="95">
        <v>197.37</v>
      </c>
      <c r="T56" s="40">
        <v>109</v>
      </c>
      <c r="U56" s="101">
        <f t="shared" si="4"/>
        <v>21513.33</v>
      </c>
      <c r="V56" s="20" t="s">
        <v>983</v>
      </c>
      <c r="W56" s="30" t="s">
        <v>145</v>
      </c>
      <c r="X56" s="101">
        <f t="shared" si="5"/>
        <v>4302.666</v>
      </c>
      <c r="Y56" s="101">
        <f t="shared" si="6"/>
        <v>25815.996000000003</v>
      </c>
    </row>
    <row r="57" spans="1:25" ht="24" thickBot="1">
      <c r="A57" s="76">
        <v>38</v>
      </c>
      <c r="B57" s="77" t="s">
        <v>188</v>
      </c>
      <c r="C57" s="20">
        <v>2</v>
      </c>
      <c r="D57" s="15" t="s">
        <v>213</v>
      </c>
      <c r="E57" s="15" t="s">
        <v>225</v>
      </c>
      <c r="F57" s="15" t="s">
        <v>263</v>
      </c>
      <c r="G57" s="20">
        <v>35</v>
      </c>
      <c r="H57" s="27">
        <f t="shared" si="0"/>
        <v>9</v>
      </c>
      <c r="I57" s="27">
        <f t="shared" si="1"/>
        <v>18</v>
      </c>
      <c r="J57" s="20"/>
      <c r="K57" s="20">
        <v>3</v>
      </c>
      <c r="L57" s="20">
        <v>6</v>
      </c>
      <c r="M57" s="20"/>
      <c r="N57" s="23"/>
      <c r="O57" s="23"/>
      <c r="P57" s="20">
        <v>2</v>
      </c>
      <c r="Q57" s="94">
        <f t="shared" si="2"/>
        <v>72.23893805309734</v>
      </c>
      <c r="R57" s="94">
        <f t="shared" si="3"/>
        <v>9.391061946902653</v>
      </c>
      <c r="S57" s="95">
        <v>81.63</v>
      </c>
      <c r="T57" s="40">
        <v>109</v>
      </c>
      <c r="U57" s="101">
        <f t="shared" si="4"/>
        <v>8897.67</v>
      </c>
      <c r="V57" s="20" t="s">
        <v>983</v>
      </c>
      <c r="W57" s="30" t="s">
        <v>145</v>
      </c>
      <c r="X57" s="101">
        <f t="shared" si="5"/>
        <v>1779.534</v>
      </c>
      <c r="Y57" s="101">
        <f t="shared" si="6"/>
        <v>10677.204</v>
      </c>
    </row>
    <row r="58" spans="1:25" ht="24" thickBot="1">
      <c r="A58" s="76">
        <v>39</v>
      </c>
      <c r="B58" s="77" t="s">
        <v>189</v>
      </c>
      <c r="C58" s="20">
        <v>2</v>
      </c>
      <c r="D58" s="15" t="s">
        <v>213</v>
      </c>
      <c r="E58" s="15" t="s">
        <v>225</v>
      </c>
      <c r="F58" s="15" t="s">
        <v>264</v>
      </c>
      <c r="G58" s="20">
        <v>33</v>
      </c>
      <c r="H58" s="27">
        <f t="shared" si="0"/>
        <v>9.4</v>
      </c>
      <c r="I58" s="27">
        <f t="shared" si="1"/>
        <v>18.8</v>
      </c>
      <c r="J58" s="20"/>
      <c r="K58" s="20">
        <v>3</v>
      </c>
      <c r="L58" s="20">
        <v>6.4</v>
      </c>
      <c r="M58" s="20"/>
      <c r="N58" s="23"/>
      <c r="O58" s="23"/>
      <c r="P58" s="20">
        <v>2</v>
      </c>
      <c r="Q58" s="94">
        <f t="shared" si="2"/>
        <v>74.20353982300885</v>
      </c>
      <c r="R58" s="94">
        <f t="shared" si="3"/>
        <v>9.646460176991141</v>
      </c>
      <c r="S58" s="95">
        <v>83.85</v>
      </c>
      <c r="T58" s="40">
        <v>109</v>
      </c>
      <c r="U58" s="101">
        <f t="shared" si="4"/>
        <v>9139.65</v>
      </c>
      <c r="V58" s="20" t="s">
        <v>983</v>
      </c>
      <c r="W58" s="30" t="s">
        <v>145</v>
      </c>
      <c r="X58" s="101">
        <f t="shared" si="5"/>
        <v>1827.93</v>
      </c>
      <c r="Y58" s="101">
        <f t="shared" si="6"/>
        <v>10967.58</v>
      </c>
    </row>
    <row r="59" spans="1:25" ht="24" thickBot="1">
      <c r="A59" s="76">
        <v>40</v>
      </c>
      <c r="B59" s="77" t="s">
        <v>190</v>
      </c>
      <c r="C59" s="20">
        <v>2</v>
      </c>
      <c r="D59" s="15" t="s">
        <v>213</v>
      </c>
      <c r="E59" s="15" t="s">
        <v>225</v>
      </c>
      <c r="F59" s="15" t="s">
        <v>265</v>
      </c>
      <c r="G59" s="20">
        <v>36</v>
      </c>
      <c r="H59" s="27">
        <f t="shared" si="0"/>
        <v>49.8</v>
      </c>
      <c r="I59" s="27">
        <f t="shared" si="1"/>
        <v>99.6</v>
      </c>
      <c r="J59" s="20">
        <v>6</v>
      </c>
      <c r="K59" s="20"/>
      <c r="L59" s="20"/>
      <c r="M59" s="20">
        <v>43.8</v>
      </c>
      <c r="N59" s="23"/>
      <c r="O59" s="23"/>
      <c r="P59" s="20">
        <v>2</v>
      </c>
      <c r="Q59" s="94">
        <f t="shared" si="2"/>
        <v>324.69911504424783</v>
      </c>
      <c r="R59" s="94">
        <f t="shared" si="3"/>
        <v>42.21088495575219</v>
      </c>
      <c r="S59" s="95">
        <v>366.91</v>
      </c>
      <c r="T59" s="40">
        <v>109</v>
      </c>
      <c r="U59" s="101">
        <f t="shared" si="4"/>
        <v>39993.19</v>
      </c>
      <c r="V59" s="20" t="s">
        <v>983</v>
      </c>
      <c r="W59" s="30" t="s">
        <v>145</v>
      </c>
      <c r="X59" s="101">
        <f t="shared" si="5"/>
        <v>7998.638000000001</v>
      </c>
      <c r="Y59" s="101">
        <f t="shared" si="6"/>
        <v>47991.828</v>
      </c>
    </row>
    <row r="60" spans="1:25" ht="24" thickBot="1">
      <c r="A60" s="76">
        <v>41</v>
      </c>
      <c r="B60" s="77" t="s">
        <v>191</v>
      </c>
      <c r="C60" s="20">
        <v>2</v>
      </c>
      <c r="D60" s="15" t="s">
        <v>220</v>
      </c>
      <c r="E60" s="15" t="s">
        <v>226</v>
      </c>
      <c r="F60" s="15" t="s">
        <v>266</v>
      </c>
      <c r="G60" s="19">
        <v>18</v>
      </c>
      <c r="H60" s="27">
        <f t="shared" si="0"/>
        <v>13.1</v>
      </c>
      <c r="I60" s="27">
        <f t="shared" si="1"/>
        <v>26.2</v>
      </c>
      <c r="J60" s="20">
        <v>3.1</v>
      </c>
      <c r="K60" s="20"/>
      <c r="L60" s="20">
        <v>6</v>
      </c>
      <c r="M60" s="20">
        <v>4</v>
      </c>
      <c r="N60" s="23"/>
      <c r="O60" s="23"/>
      <c r="P60" s="20">
        <v>2</v>
      </c>
      <c r="Q60" s="94">
        <f t="shared" si="2"/>
        <v>94.30973451327434</v>
      </c>
      <c r="R60" s="94">
        <f t="shared" si="3"/>
        <v>12.260265486725658</v>
      </c>
      <c r="S60" s="95">
        <v>106.57</v>
      </c>
      <c r="T60" s="40">
        <v>109</v>
      </c>
      <c r="U60" s="101">
        <f t="shared" si="4"/>
        <v>11616.13</v>
      </c>
      <c r="V60" s="20" t="s">
        <v>983</v>
      </c>
      <c r="W60" s="30" t="s">
        <v>145</v>
      </c>
      <c r="X60" s="101">
        <f t="shared" si="5"/>
        <v>2323.226</v>
      </c>
      <c r="Y60" s="101">
        <f t="shared" si="6"/>
        <v>13939.356</v>
      </c>
    </row>
    <row r="61" spans="1:25" ht="24" thickBot="1">
      <c r="A61" s="76">
        <v>42</v>
      </c>
      <c r="B61" s="77" t="s">
        <v>192</v>
      </c>
      <c r="C61" s="20" t="s">
        <v>140</v>
      </c>
      <c r="D61" s="16" t="s">
        <v>221</v>
      </c>
      <c r="E61" s="15" t="s">
        <v>226</v>
      </c>
      <c r="F61" s="15" t="s">
        <v>267</v>
      </c>
      <c r="G61" s="19">
        <v>16</v>
      </c>
      <c r="H61" s="27">
        <f t="shared" si="0"/>
        <v>18.6</v>
      </c>
      <c r="I61" s="27">
        <f t="shared" si="1"/>
        <v>37.2</v>
      </c>
      <c r="J61" s="20">
        <v>2</v>
      </c>
      <c r="K61" s="20"/>
      <c r="L61" s="20"/>
      <c r="M61" s="20">
        <v>16.6</v>
      </c>
      <c r="N61" s="23"/>
      <c r="O61" s="23"/>
      <c r="P61" s="20">
        <v>2</v>
      </c>
      <c r="Q61" s="94">
        <f t="shared" si="2"/>
        <v>138.69026548672568</v>
      </c>
      <c r="R61" s="94">
        <f t="shared" si="3"/>
        <v>18.02973451327432</v>
      </c>
      <c r="S61" s="95">
        <v>156.72</v>
      </c>
      <c r="T61" s="40">
        <v>109</v>
      </c>
      <c r="U61" s="101">
        <f t="shared" si="4"/>
        <v>17082.48</v>
      </c>
      <c r="V61" s="20" t="s">
        <v>983</v>
      </c>
      <c r="W61" s="30" t="s">
        <v>145</v>
      </c>
      <c r="X61" s="101">
        <f t="shared" si="5"/>
        <v>3416.496</v>
      </c>
      <c r="Y61" s="101">
        <f t="shared" si="6"/>
        <v>20498.976</v>
      </c>
    </row>
    <row r="62" spans="1:25" ht="24" thickBot="1">
      <c r="A62" s="76">
        <v>43</v>
      </c>
      <c r="B62" s="77" t="s">
        <v>193</v>
      </c>
      <c r="C62" s="20">
        <v>2</v>
      </c>
      <c r="D62" s="16" t="s">
        <v>222</v>
      </c>
      <c r="E62" s="15" t="s">
        <v>226</v>
      </c>
      <c r="F62" s="15" t="s">
        <v>268</v>
      </c>
      <c r="G62" s="19">
        <v>17</v>
      </c>
      <c r="H62" s="27">
        <f t="shared" si="0"/>
        <v>20.5</v>
      </c>
      <c r="I62" s="27">
        <f t="shared" si="1"/>
        <v>41</v>
      </c>
      <c r="J62" s="20">
        <v>2</v>
      </c>
      <c r="K62" s="20"/>
      <c r="L62" s="20"/>
      <c r="M62" s="20">
        <v>18.5</v>
      </c>
      <c r="N62" s="23"/>
      <c r="O62" s="23"/>
      <c r="P62" s="20">
        <v>2</v>
      </c>
      <c r="Q62" s="94">
        <f t="shared" si="2"/>
        <v>150.15929203539824</v>
      </c>
      <c r="R62" s="94">
        <f t="shared" si="3"/>
        <v>19.52070796460177</v>
      </c>
      <c r="S62" s="95">
        <v>169.68</v>
      </c>
      <c r="T62" s="40">
        <v>109</v>
      </c>
      <c r="U62" s="101">
        <f t="shared" si="4"/>
        <v>18495.12</v>
      </c>
      <c r="V62" s="20" t="s">
        <v>983</v>
      </c>
      <c r="W62" s="30" t="s">
        <v>145</v>
      </c>
      <c r="X62" s="101">
        <f t="shared" si="5"/>
        <v>3699.024</v>
      </c>
      <c r="Y62" s="101">
        <f t="shared" si="6"/>
        <v>22194.144</v>
      </c>
    </row>
    <row r="63" spans="1:25" ht="24" thickBot="1">
      <c r="A63" s="76">
        <v>44</v>
      </c>
      <c r="B63" s="77" t="s">
        <v>194</v>
      </c>
      <c r="C63" s="20">
        <v>2</v>
      </c>
      <c r="D63" s="15" t="s">
        <v>222</v>
      </c>
      <c r="E63" s="15" t="s">
        <v>226</v>
      </c>
      <c r="F63" s="15" t="s">
        <v>269</v>
      </c>
      <c r="G63" s="20">
        <v>22</v>
      </c>
      <c r="H63" s="27">
        <f t="shared" si="0"/>
        <v>11.8</v>
      </c>
      <c r="I63" s="27">
        <f t="shared" si="1"/>
        <v>23.6</v>
      </c>
      <c r="J63" s="20">
        <v>2</v>
      </c>
      <c r="K63" s="20"/>
      <c r="L63" s="20"/>
      <c r="M63" s="20">
        <v>9.8</v>
      </c>
      <c r="N63" s="23"/>
      <c r="O63" s="23"/>
      <c r="P63" s="20">
        <v>2</v>
      </c>
      <c r="Q63" s="94">
        <f t="shared" si="2"/>
        <v>102.07079646017701</v>
      </c>
      <c r="R63" s="94">
        <f t="shared" si="3"/>
        <v>13.269203539822996</v>
      </c>
      <c r="S63" s="95">
        <v>115.34</v>
      </c>
      <c r="T63" s="40">
        <v>109</v>
      </c>
      <c r="U63" s="101">
        <f t="shared" si="4"/>
        <v>12572.06</v>
      </c>
      <c r="V63" s="20" t="s">
        <v>983</v>
      </c>
      <c r="W63" s="30" t="s">
        <v>145</v>
      </c>
      <c r="X63" s="101">
        <f t="shared" si="5"/>
        <v>2514.4120000000003</v>
      </c>
      <c r="Y63" s="101">
        <f t="shared" si="6"/>
        <v>15086.472</v>
      </c>
    </row>
    <row r="65" spans="21:25" ht="15">
      <c r="U65" s="103">
        <f>SUM(U20:U64)</f>
        <v>743143.47</v>
      </c>
      <c r="V65" s="32"/>
      <c r="W65" s="114"/>
      <c r="X65" s="103">
        <f>SUM(X20:X64)</f>
        <v>148628.69400000005</v>
      </c>
      <c r="Y65" s="105">
        <f>SUM(Y20:Y64)</f>
        <v>891772.1640000001</v>
      </c>
    </row>
  </sheetData>
  <sheetProtection/>
  <mergeCells count="39">
    <mergeCell ref="G12:S12"/>
    <mergeCell ref="Y17:Y19"/>
    <mergeCell ref="J18:K18"/>
    <mergeCell ref="L18:M18"/>
    <mergeCell ref="N18:O18"/>
    <mergeCell ref="R17:R19"/>
    <mergeCell ref="S17:S19"/>
    <mergeCell ref="T17:T19"/>
    <mergeCell ref="U17:U19"/>
    <mergeCell ref="V17:V19"/>
    <mergeCell ref="W17:W19"/>
    <mergeCell ref="Q17:Q19"/>
    <mergeCell ref="G10:S10"/>
    <mergeCell ref="G11:S11"/>
    <mergeCell ref="A15:Y15"/>
    <mergeCell ref="A16:Y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O17"/>
    <mergeCell ref="P17:P19"/>
    <mergeCell ref="X17:X19"/>
    <mergeCell ref="A4:G4"/>
    <mergeCell ref="O4:V4"/>
    <mergeCell ref="A5:H5"/>
    <mergeCell ref="G8:S8"/>
    <mergeCell ref="G9:S9"/>
    <mergeCell ref="A1:G1"/>
    <mergeCell ref="O1:V1"/>
    <mergeCell ref="A2:G2"/>
    <mergeCell ref="O2:V2"/>
    <mergeCell ref="A3:G3"/>
    <mergeCell ref="O3:V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9">
      <selection activeCell="K25" sqref="K25"/>
    </sheetView>
  </sheetViews>
  <sheetFormatPr defaultColWidth="9.140625" defaultRowHeight="15"/>
  <cols>
    <col min="1" max="1" width="3.8515625" style="50" customWidth="1"/>
    <col min="2" max="2" width="7.28125" style="0" customWidth="1"/>
    <col min="3" max="3" width="4.00390625" style="0" customWidth="1"/>
    <col min="4" max="4" width="20.57421875" style="0" customWidth="1"/>
    <col min="5" max="5" width="9.8515625" style="0" customWidth="1"/>
    <col min="6" max="6" width="35.57421875" style="0" customWidth="1"/>
    <col min="7" max="7" width="4.140625" style="0" customWidth="1"/>
    <col min="8" max="8" width="5.421875" style="28" customWidth="1"/>
    <col min="9" max="9" width="5.00390625" style="28" customWidth="1"/>
    <col min="10" max="11" width="4.7109375" style="0" customWidth="1"/>
    <col min="12" max="12" width="4.421875" style="0" customWidth="1"/>
    <col min="13" max="13" width="4.140625" style="0" customWidth="1"/>
    <col min="14" max="14" width="3.8515625" style="0" customWidth="1"/>
    <col min="15" max="15" width="4.00390625" style="0" customWidth="1"/>
    <col min="16" max="16" width="4.28125" style="0" customWidth="1"/>
    <col min="17" max="17" width="7.421875" style="98" customWidth="1"/>
    <col min="18" max="18" width="6.00390625" style="98" customWidth="1"/>
    <col min="19" max="19" width="8.57421875" style="98" customWidth="1"/>
    <col min="20" max="20" width="6.8515625" style="0" customWidth="1"/>
    <col min="21" max="21" width="8.57421875" style="98" customWidth="1"/>
    <col min="22" max="22" width="4.28125" style="0" customWidth="1"/>
    <col min="24" max="24" width="8.28125" style="98" customWidth="1"/>
    <col min="25" max="25" width="11.28125" style="98" bestFit="1" customWidth="1"/>
  </cols>
  <sheetData>
    <row r="1" spans="1:25" ht="40.5" customHeight="1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2"/>
      <c r="I2" s="12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2"/>
      <c r="I3" s="12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2"/>
      <c r="I4" s="12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12"/>
      <c r="J5" s="1"/>
      <c r="K5" s="2"/>
      <c r="L5" s="2"/>
      <c r="M5" s="3"/>
      <c r="N5" s="3"/>
      <c r="O5" s="8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"/>
      <c r="C6" s="5"/>
      <c r="D6" s="5"/>
      <c r="E6" s="5"/>
      <c r="F6" s="5"/>
      <c r="G6" s="5"/>
      <c r="H6" s="12"/>
      <c r="I6" s="12"/>
      <c r="J6" s="1"/>
      <c r="K6" s="2"/>
      <c r="L6" s="2"/>
      <c r="M6" s="3"/>
      <c r="N6" s="3"/>
      <c r="O6" s="8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"/>
      <c r="C7" s="5"/>
      <c r="D7" s="5"/>
      <c r="E7" s="5"/>
      <c r="F7" s="5"/>
      <c r="G7" s="5"/>
      <c r="H7" s="12"/>
      <c r="I7" s="12"/>
      <c r="J7" s="1"/>
      <c r="K7" s="2"/>
      <c r="L7" s="2"/>
      <c r="M7" s="3"/>
      <c r="N7" s="3"/>
      <c r="O7" s="8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1"/>
      <c r="B8" s="5"/>
      <c r="C8" s="5"/>
      <c r="D8" s="5"/>
      <c r="E8" s="5"/>
      <c r="F8" s="5"/>
      <c r="G8" s="139" t="s">
        <v>27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99"/>
      <c r="V8" s="3"/>
      <c r="W8" s="3"/>
      <c r="X8" s="100"/>
      <c r="Y8" s="100"/>
    </row>
    <row r="9" spans="1:25" ht="15.75">
      <c r="A9" s="51"/>
      <c r="B9" s="5"/>
      <c r="C9" s="5"/>
      <c r="D9" s="5"/>
      <c r="E9" s="5"/>
      <c r="F9" s="5"/>
      <c r="G9" s="139" t="s">
        <v>271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"/>
      <c r="U9" s="99"/>
      <c r="V9" s="3"/>
      <c r="W9" s="3"/>
      <c r="X9" s="100"/>
      <c r="Y9" s="100"/>
    </row>
    <row r="10" spans="1:25" ht="15.75">
      <c r="A10" s="51"/>
      <c r="B10" s="5"/>
      <c r="C10" s="5"/>
      <c r="D10" s="5"/>
      <c r="E10" s="5"/>
      <c r="F10" s="5"/>
      <c r="G10" s="139" t="s">
        <v>151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"/>
      <c r="C11" s="5"/>
      <c r="D11" s="5"/>
      <c r="E11" s="5"/>
      <c r="F11" s="5"/>
      <c r="G11" s="139" t="s">
        <v>29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1"/>
      <c r="B12" s="5"/>
      <c r="C12" s="5"/>
      <c r="D12" s="5"/>
      <c r="E12" s="5"/>
      <c r="F12" s="5"/>
      <c r="G12" s="139" t="s">
        <v>981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1"/>
      <c r="B13" s="5"/>
      <c r="C13" s="5"/>
      <c r="D13" s="5"/>
      <c r="E13" s="5"/>
      <c r="F13" s="5"/>
      <c r="G13" s="5"/>
      <c r="H13" s="12"/>
      <c r="I13" s="12"/>
      <c r="J13" s="1"/>
      <c r="K13" s="2"/>
      <c r="L13" s="2"/>
      <c r="M13" s="3"/>
      <c r="N13" s="3"/>
      <c r="O13" s="8"/>
      <c r="P13" s="8"/>
      <c r="Q13" s="90"/>
      <c r="R13" s="91"/>
      <c r="S13" s="91"/>
      <c r="T13" s="3"/>
      <c r="U13" s="99"/>
      <c r="V13" s="3"/>
      <c r="W13" s="3"/>
      <c r="X13" s="100"/>
      <c r="Y13" s="100"/>
    </row>
    <row r="14" spans="1:25" ht="15.75">
      <c r="A14" s="52"/>
      <c r="B14" s="9"/>
      <c r="C14" s="10"/>
      <c r="D14" s="9"/>
      <c r="E14" s="10"/>
      <c r="F14" s="11"/>
      <c r="G14" s="4"/>
      <c r="H14" s="26"/>
      <c r="I14" s="26"/>
      <c r="J14" s="4"/>
      <c r="K14" s="4"/>
      <c r="L14" s="4"/>
      <c r="M14" s="4"/>
      <c r="N14" s="4"/>
      <c r="O14" s="4"/>
      <c r="P14" s="4"/>
      <c r="Q14" s="92"/>
      <c r="R14" s="93"/>
      <c r="S14" s="93"/>
      <c r="T14" s="4"/>
      <c r="U14" s="100"/>
      <c r="V14" s="4"/>
      <c r="W14" s="4"/>
      <c r="X14" s="100"/>
      <c r="Y14" s="100"/>
    </row>
    <row r="15" spans="1:25" ht="19.5" thickBot="1">
      <c r="A15" s="136" t="s">
        <v>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ht="18.75" thickBot="1">
      <c r="A16" s="137" t="s">
        <v>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15.75" customHeight="1" thickBot="1">
      <c r="A17" s="146" t="s">
        <v>4</v>
      </c>
      <c r="B17" s="138" t="s">
        <v>5</v>
      </c>
      <c r="C17" s="121" t="s">
        <v>31</v>
      </c>
      <c r="D17" s="120" t="s">
        <v>70</v>
      </c>
      <c r="E17" s="121" t="s">
        <v>6</v>
      </c>
      <c r="F17" s="140" t="s">
        <v>7</v>
      </c>
      <c r="G17" s="141" t="s">
        <v>8</v>
      </c>
      <c r="H17" s="141" t="s">
        <v>9</v>
      </c>
      <c r="I17" s="141" t="s">
        <v>10</v>
      </c>
      <c r="J17" s="142" t="s">
        <v>141</v>
      </c>
      <c r="K17" s="142"/>
      <c r="L17" s="142"/>
      <c r="M17" s="142"/>
      <c r="N17" s="142"/>
      <c r="O17" s="142"/>
      <c r="P17" s="123" t="s">
        <v>11</v>
      </c>
      <c r="Q17" s="145" t="s">
        <v>142</v>
      </c>
      <c r="R17" s="144" t="s">
        <v>12</v>
      </c>
      <c r="S17" s="144" t="s">
        <v>13</v>
      </c>
      <c r="T17" s="129" t="s">
        <v>956</v>
      </c>
      <c r="U17" s="143" t="s">
        <v>959</v>
      </c>
      <c r="V17" s="129" t="s">
        <v>14</v>
      </c>
      <c r="W17" s="129" t="s">
        <v>15</v>
      </c>
      <c r="X17" s="124" t="s">
        <v>958</v>
      </c>
      <c r="Y17" s="143" t="s">
        <v>16</v>
      </c>
    </row>
    <row r="18" spans="1:25" ht="25.5" customHeight="1" thickBot="1">
      <c r="A18" s="146"/>
      <c r="B18" s="138"/>
      <c r="C18" s="121"/>
      <c r="D18" s="120"/>
      <c r="E18" s="121"/>
      <c r="F18" s="140"/>
      <c r="G18" s="141"/>
      <c r="H18" s="141"/>
      <c r="I18" s="141"/>
      <c r="J18" s="127" t="s">
        <v>17</v>
      </c>
      <c r="K18" s="127"/>
      <c r="L18" s="127" t="s">
        <v>18</v>
      </c>
      <c r="M18" s="127"/>
      <c r="N18" s="127" t="s">
        <v>19</v>
      </c>
      <c r="O18" s="127"/>
      <c r="P18" s="123"/>
      <c r="Q18" s="145"/>
      <c r="R18" s="144"/>
      <c r="S18" s="144"/>
      <c r="T18" s="129"/>
      <c r="U18" s="143"/>
      <c r="V18" s="129"/>
      <c r="W18" s="129"/>
      <c r="X18" s="125"/>
      <c r="Y18" s="143"/>
    </row>
    <row r="19" spans="1:25" ht="203.25" customHeight="1" thickBot="1">
      <c r="A19" s="146"/>
      <c r="B19" s="138"/>
      <c r="C19" s="121"/>
      <c r="D19" s="120"/>
      <c r="E19" s="121"/>
      <c r="F19" s="140"/>
      <c r="G19" s="141"/>
      <c r="H19" s="141"/>
      <c r="I19" s="141"/>
      <c r="J19" s="24" t="s">
        <v>270</v>
      </c>
      <c r="K19" s="25" t="s">
        <v>296</v>
      </c>
      <c r="L19" s="24" t="s">
        <v>293</v>
      </c>
      <c r="M19" s="25" t="s">
        <v>294</v>
      </c>
      <c r="N19" s="24" t="s">
        <v>293</v>
      </c>
      <c r="O19" s="25" t="s">
        <v>295</v>
      </c>
      <c r="P19" s="123"/>
      <c r="Q19" s="145"/>
      <c r="R19" s="144"/>
      <c r="S19" s="144"/>
      <c r="T19" s="129"/>
      <c r="U19" s="143"/>
      <c r="V19" s="129"/>
      <c r="W19" s="129"/>
      <c r="X19" s="126"/>
      <c r="Y19" s="143"/>
    </row>
    <row r="20" spans="1:25" ht="24" thickBot="1">
      <c r="A20" s="75">
        <v>1</v>
      </c>
      <c r="B20" s="14" t="s">
        <v>272</v>
      </c>
      <c r="C20" s="20">
        <v>2</v>
      </c>
      <c r="D20" s="15" t="s">
        <v>286</v>
      </c>
      <c r="E20" s="15" t="s">
        <v>224</v>
      </c>
      <c r="F20" s="15" t="s">
        <v>298</v>
      </c>
      <c r="G20" s="19">
        <v>20</v>
      </c>
      <c r="H20" s="27">
        <f aca="true" t="shared" si="0" ref="H20:H28">J20+K20+L20+M20+N20+O20</f>
        <v>21</v>
      </c>
      <c r="I20" s="27">
        <f aca="true" t="shared" si="1" ref="I20:I32">H20*2</f>
        <v>42</v>
      </c>
      <c r="J20" s="20">
        <v>15</v>
      </c>
      <c r="K20" s="20"/>
      <c r="L20" s="20">
        <v>6</v>
      </c>
      <c r="M20" s="20"/>
      <c r="N20" s="22"/>
      <c r="O20" s="22"/>
      <c r="P20" s="20">
        <v>2</v>
      </c>
      <c r="Q20" s="95">
        <f aca="true" t="shared" si="2" ref="Q20:Q32">S20/1.13</f>
        <v>160.76991150442478</v>
      </c>
      <c r="R20" s="106">
        <f aca="true" t="shared" si="3" ref="R20:R32">S20-Q20</f>
        <v>20.900088495575204</v>
      </c>
      <c r="S20" s="95">
        <v>181.67</v>
      </c>
      <c r="T20" s="40">
        <v>109</v>
      </c>
      <c r="U20" s="101">
        <f aca="true" t="shared" si="4" ref="U20:U32">T20*S20</f>
        <v>19802.03</v>
      </c>
      <c r="V20" s="31" t="s">
        <v>143</v>
      </c>
      <c r="W20" s="15" t="s">
        <v>145</v>
      </c>
      <c r="X20" s="101">
        <f>U20*20%</f>
        <v>3960.406</v>
      </c>
      <c r="Y20" s="101">
        <f>U20+X20</f>
        <v>23762.435999999998</v>
      </c>
    </row>
    <row r="21" spans="1:25" ht="24" thickBot="1">
      <c r="A21" s="75">
        <v>2</v>
      </c>
      <c r="B21" s="14" t="s">
        <v>273</v>
      </c>
      <c r="C21" s="20">
        <v>2</v>
      </c>
      <c r="D21" s="15" t="s">
        <v>286</v>
      </c>
      <c r="E21" s="15" t="s">
        <v>224</v>
      </c>
      <c r="F21" s="15" t="s">
        <v>299</v>
      </c>
      <c r="G21" s="19">
        <v>18</v>
      </c>
      <c r="H21" s="27">
        <f t="shared" si="0"/>
        <v>24</v>
      </c>
      <c r="I21" s="27">
        <f t="shared" si="1"/>
        <v>48</v>
      </c>
      <c r="J21" s="20">
        <v>14</v>
      </c>
      <c r="K21" s="20"/>
      <c r="L21" s="20">
        <v>10</v>
      </c>
      <c r="M21" s="20"/>
      <c r="N21" s="22"/>
      <c r="O21" s="22"/>
      <c r="P21" s="20">
        <v>2</v>
      </c>
      <c r="Q21" s="95">
        <f t="shared" si="2"/>
        <v>168.5840707964602</v>
      </c>
      <c r="R21" s="106">
        <f t="shared" si="3"/>
        <v>21.915929203539804</v>
      </c>
      <c r="S21" s="95">
        <v>190.5</v>
      </c>
      <c r="T21" s="40">
        <v>109</v>
      </c>
      <c r="U21" s="101">
        <f t="shared" si="4"/>
        <v>20764.5</v>
      </c>
      <c r="V21" s="31" t="s">
        <v>143</v>
      </c>
      <c r="W21" s="15" t="s">
        <v>145</v>
      </c>
      <c r="X21" s="101">
        <f aca="true" t="shared" si="5" ref="X21:X32">U21*20%</f>
        <v>4152.900000000001</v>
      </c>
      <c r="Y21" s="101">
        <f aca="true" t="shared" si="6" ref="Y21:Y32">U21+X21</f>
        <v>24917.4</v>
      </c>
    </row>
    <row r="22" spans="1:25" ht="24" thickBot="1">
      <c r="A22" s="75">
        <v>3</v>
      </c>
      <c r="B22" s="14" t="s">
        <v>274</v>
      </c>
      <c r="C22" s="20">
        <v>2</v>
      </c>
      <c r="D22" s="15" t="s">
        <v>286</v>
      </c>
      <c r="E22" s="15" t="s">
        <v>224</v>
      </c>
      <c r="F22" s="15" t="s">
        <v>300</v>
      </c>
      <c r="G22" s="20">
        <v>38</v>
      </c>
      <c r="H22" s="27">
        <f t="shared" si="0"/>
        <v>40</v>
      </c>
      <c r="I22" s="27">
        <f t="shared" si="1"/>
        <v>80</v>
      </c>
      <c r="J22" s="20">
        <v>8</v>
      </c>
      <c r="K22" s="20"/>
      <c r="L22" s="20">
        <v>30</v>
      </c>
      <c r="M22" s="20">
        <v>2</v>
      </c>
      <c r="N22" s="22"/>
      <c r="O22" s="22"/>
      <c r="P22" s="20">
        <v>2</v>
      </c>
      <c r="Q22" s="95">
        <f t="shared" si="2"/>
        <v>244.09734513274338</v>
      </c>
      <c r="R22" s="106">
        <f t="shared" si="3"/>
        <v>31.7326548672566</v>
      </c>
      <c r="S22" s="95">
        <v>275.83</v>
      </c>
      <c r="T22" s="40">
        <v>109</v>
      </c>
      <c r="U22" s="101">
        <f t="shared" si="4"/>
        <v>30065.469999999998</v>
      </c>
      <c r="V22" s="31" t="s">
        <v>143</v>
      </c>
      <c r="W22" s="15" t="s">
        <v>145</v>
      </c>
      <c r="X22" s="101">
        <f t="shared" si="5"/>
        <v>6013.094</v>
      </c>
      <c r="Y22" s="101">
        <f t="shared" si="6"/>
        <v>36078.564</v>
      </c>
    </row>
    <row r="23" spans="1:25" ht="35.25" thickBot="1">
      <c r="A23" s="75">
        <v>4</v>
      </c>
      <c r="B23" s="14" t="s">
        <v>276</v>
      </c>
      <c r="C23" s="20">
        <v>1</v>
      </c>
      <c r="D23" s="15" t="s">
        <v>287</v>
      </c>
      <c r="E23" s="15" t="s">
        <v>224</v>
      </c>
      <c r="F23" s="15" t="s">
        <v>302</v>
      </c>
      <c r="G23" s="19">
        <v>10</v>
      </c>
      <c r="H23" s="27">
        <f t="shared" si="0"/>
        <v>10.1</v>
      </c>
      <c r="I23" s="27">
        <f t="shared" si="1"/>
        <v>20.2</v>
      </c>
      <c r="J23" s="19">
        <v>5</v>
      </c>
      <c r="K23" s="19">
        <v>5.1</v>
      </c>
      <c r="L23" s="19"/>
      <c r="M23" s="19"/>
      <c r="N23" s="22"/>
      <c r="O23" s="22"/>
      <c r="P23" s="19">
        <v>2</v>
      </c>
      <c r="Q23" s="95">
        <f t="shared" si="2"/>
        <v>112.67256637168143</v>
      </c>
      <c r="R23" s="106">
        <f t="shared" si="3"/>
        <v>14.647433628318566</v>
      </c>
      <c r="S23" s="95">
        <v>127.32</v>
      </c>
      <c r="T23" s="40">
        <v>109</v>
      </c>
      <c r="U23" s="101">
        <f t="shared" si="4"/>
        <v>13877.88</v>
      </c>
      <c r="V23" s="31" t="s">
        <v>144</v>
      </c>
      <c r="W23" s="15" t="s">
        <v>147</v>
      </c>
      <c r="X23" s="101">
        <f t="shared" si="5"/>
        <v>2775.576</v>
      </c>
      <c r="Y23" s="101">
        <f t="shared" si="6"/>
        <v>16653.456</v>
      </c>
    </row>
    <row r="24" spans="1:25" ht="24" thickBot="1">
      <c r="A24" s="75">
        <v>5</v>
      </c>
      <c r="B24" s="14" t="s">
        <v>277</v>
      </c>
      <c r="C24" s="20">
        <v>2</v>
      </c>
      <c r="D24" s="15" t="s">
        <v>286</v>
      </c>
      <c r="E24" s="15" t="s">
        <v>224</v>
      </c>
      <c r="F24" s="15" t="s">
        <v>303</v>
      </c>
      <c r="G24" s="19">
        <v>40</v>
      </c>
      <c r="H24" s="27">
        <f t="shared" si="0"/>
        <v>9</v>
      </c>
      <c r="I24" s="27">
        <f t="shared" si="1"/>
        <v>18</v>
      </c>
      <c r="J24" s="20">
        <v>5</v>
      </c>
      <c r="K24" s="20">
        <v>4</v>
      </c>
      <c r="L24" s="20"/>
      <c r="M24" s="20"/>
      <c r="N24" s="22"/>
      <c r="O24" s="22"/>
      <c r="P24" s="20">
        <v>2</v>
      </c>
      <c r="Q24" s="95">
        <f t="shared" si="2"/>
        <v>109.70796460176992</v>
      </c>
      <c r="R24" s="106">
        <f t="shared" si="3"/>
        <v>14.262035398230083</v>
      </c>
      <c r="S24" s="95">
        <v>123.97</v>
      </c>
      <c r="T24" s="40">
        <v>109</v>
      </c>
      <c r="U24" s="101">
        <f t="shared" si="4"/>
        <v>13512.73</v>
      </c>
      <c r="V24" s="31" t="s">
        <v>143</v>
      </c>
      <c r="W24" s="15" t="s">
        <v>145</v>
      </c>
      <c r="X24" s="101">
        <f t="shared" si="5"/>
        <v>2702.5460000000003</v>
      </c>
      <c r="Y24" s="101">
        <f t="shared" si="6"/>
        <v>16215.276</v>
      </c>
    </row>
    <row r="25" spans="1:25" ht="24" thickBot="1">
      <c r="A25" s="75">
        <v>6</v>
      </c>
      <c r="B25" s="14" t="s">
        <v>278</v>
      </c>
      <c r="C25" s="20">
        <v>2</v>
      </c>
      <c r="D25" s="15" t="s">
        <v>286</v>
      </c>
      <c r="E25" s="15" t="s">
        <v>224</v>
      </c>
      <c r="F25" s="15" t="s">
        <v>304</v>
      </c>
      <c r="G25" s="19">
        <v>32</v>
      </c>
      <c r="H25" s="27">
        <f t="shared" si="0"/>
        <v>15.9</v>
      </c>
      <c r="I25" s="27">
        <f t="shared" si="1"/>
        <v>31.8</v>
      </c>
      <c r="J25" s="20">
        <v>11.9</v>
      </c>
      <c r="K25" s="20">
        <v>4</v>
      </c>
      <c r="L25" s="20"/>
      <c r="M25" s="20"/>
      <c r="N25" s="22"/>
      <c r="O25" s="22"/>
      <c r="P25" s="20">
        <v>2</v>
      </c>
      <c r="Q25" s="95">
        <f t="shared" si="2"/>
        <v>167.05309734513276</v>
      </c>
      <c r="R25" s="106">
        <f t="shared" si="3"/>
        <v>21.716902654867255</v>
      </c>
      <c r="S25" s="95">
        <v>188.77</v>
      </c>
      <c r="T25" s="40">
        <v>109</v>
      </c>
      <c r="U25" s="101">
        <f t="shared" si="4"/>
        <v>20575.93</v>
      </c>
      <c r="V25" s="31" t="s">
        <v>143</v>
      </c>
      <c r="W25" s="15" t="s">
        <v>145</v>
      </c>
      <c r="X25" s="101">
        <f t="shared" si="5"/>
        <v>4115.186000000001</v>
      </c>
      <c r="Y25" s="101">
        <f t="shared" si="6"/>
        <v>24691.116</v>
      </c>
    </row>
    <row r="26" spans="1:25" ht="24" thickBot="1">
      <c r="A26" s="75">
        <v>7</v>
      </c>
      <c r="B26" s="14" t="s">
        <v>279</v>
      </c>
      <c r="C26" s="20">
        <v>2</v>
      </c>
      <c r="D26" s="15" t="s">
        <v>286</v>
      </c>
      <c r="E26" s="15" t="s">
        <v>224</v>
      </c>
      <c r="F26" s="17" t="s">
        <v>305</v>
      </c>
      <c r="G26" s="21">
        <v>23</v>
      </c>
      <c r="H26" s="27">
        <f t="shared" si="0"/>
        <v>22.4</v>
      </c>
      <c r="I26" s="27">
        <f t="shared" si="1"/>
        <v>44.8</v>
      </c>
      <c r="J26" s="21">
        <v>8</v>
      </c>
      <c r="K26" s="33"/>
      <c r="L26" s="21">
        <v>14.4</v>
      </c>
      <c r="M26" s="33"/>
      <c r="N26" s="48"/>
      <c r="O26" s="48"/>
      <c r="P26" s="21">
        <v>2</v>
      </c>
      <c r="Q26" s="95">
        <f t="shared" si="2"/>
        <v>155.84955752212392</v>
      </c>
      <c r="R26" s="106">
        <f t="shared" si="3"/>
        <v>20.260442477876097</v>
      </c>
      <c r="S26" s="95">
        <v>176.11</v>
      </c>
      <c r="T26" s="40">
        <v>109</v>
      </c>
      <c r="U26" s="101">
        <f t="shared" si="4"/>
        <v>19195.99</v>
      </c>
      <c r="V26" s="31" t="s">
        <v>143</v>
      </c>
      <c r="W26" s="15" t="s">
        <v>145</v>
      </c>
      <c r="X26" s="101">
        <f t="shared" si="5"/>
        <v>3839.1980000000003</v>
      </c>
      <c r="Y26" s="101">
        <f t="shared" si="6"/>
        <v>23035.188000000002</v>
      </c>
    </row>
    <row r="27" spans="1:25" ht="22.5" customHeight="1" thickBot="1">
      <c r="A27" s="75">
        <v>8</v>
      </c>
      <c r="B27" s="14" t="s">
        <v>281</v>
      </c>
      <c r="C27" s="20">
        <v>2</v>
      </c>
      <c r="D27" s="15" t="s">
        <v>288</v>
      </c>
      <c r="E27" s="15" t="s">
        <v>101</v>
      </c>
      <c r="F27" s="16" t="s">
        <v>306</v>
      </c>
      <c r="G27" s="20">
        <v>24</v>
      </c>
      <c r="H27" s="27">
        <f t="shared" si="0"/>
        <v>10</v>
      </c>
      <c r="I27" s="27">
        <f t="shared" si="1"/>
        <v>20</v>
      </c>
      <c r="J27" s="20">
        <v>6</v>
      </c>
      <c r="K27" s="20"/>
      <c r="L27" s="20">
        <v>4</v>
      </c>
      <c r="M27" s="20"/>
      <c r="N27" s="22"/>
      <c r="O27" s="22"/>
      <c r="P27" s="20">
        <v>2</v>
      </c>
      <c r="Q27" s="95">
        <f t="shared" si="2"/>
        <v>82.88495575221239</v>
      </c>
      <c r="R27" s="106">
        <f t="shared" si="3"/>
        <v>10.775044247787605</v>
      </c>
      <c r="S27" s="95">
        <v>93.66</v>
      </c>
      <c r="T27" s="40">
        <v>109</v>
      </c>
      <c r="U27" s="101">
        <f t="shared" si="4"/>
        <v>10208.94</v>
      </c>
      <c r="V27" s="31" t="s">
        <v>143</v>
      </c>
      <c r="W27" s="15" t="s">
        <v>311</v>
      </c>
      <c r="X27" s="101">
        <f t="shared" si="5"/>
        <v>2041.7880000000002</v>
      </c>
      <c r="Y27" s="101">
        <f t="shared" si="6"/>
        <v>12250.728000000001</v>
      </c>
    </row>
    <row r="28" spans="1:25" ht="24" thickBot="1">
      <c r="A28" s="75">
        <v>9</v>
      </c>
      <c r="B28" s="14" t="s">
        <v>282</v>
      </c>
      <c r="C28" s="20">
        <v>2</v>
      </c>
      <c r="D28" s="15" t="s">
        <v>289</v>
      </c>
      <c r="E28" s="15" t="s">
        <v>101</v>
      </c>
      <c r="F28" s="15" t="s">
        <v>307</v>
      </c>
      <c r="G28" s="19">
        <v>17</v>
      </c>
      <c r="H28" s="27">
        <f t="shared" si="0"/>
        <v>58.4</v>
      </c>
      <c r="I28" s="27">
        <f t="shared" si="1"/>
        <v>116.8</v>
      </c>
      <c r="J28" s="20">
        <v>6</v>
      </c>
      <c r="K28" s="20"/>
      <c r="L28" s="20">
        <v>46.4</v>
      </c>
      <c r="M28" s="20">
        <v>6</v>
      </c>
      <c r="N28" s="22"/>
      <c r="O28" s="22"/>
      <c r="P28" s="20">
        <v>2</v>
      </c>
      <c r="Q28" s="95">
        <f t="shared" si="2"/>
        <v>327.44247787610624</v>
      </c>
      <c r="R28" s="106">
        <f t="shared" si="3"/>
        <v>42.56752212389375</v>
      </c>
      <c r="S28" s="95">
        <v>370.01</v>
      </c>
      <c r="T28" s="40">
        <v>109</v>
      </c>
      <c r="U28" s="101">
        <f t="shared" si="4"/>
        <v>40331.09</v>
      </c>
      <c r="V28" s="31" t="s">
        <v>143</v>
      </c>
      <c r="W28" s="15" t="s">
        <v>145</v>
      </c>
      <c r="X28" s="101">
        <f t="shared" si="5"/>
        <v>8066.218</v>
      </c>
      <c r="Y28" s="101">
        <f t="shared" si="6"/>
        <v>48397.308</v>
      </c>
    </row>
    <row r="29" spans="1:25" s="74" customFormat="1" ht="24" thickBot="1">
      <c r="A29" s="75">
        <v>10</v>
      </c>
      <c r="B29" s="72" t="s">
        <v>928</v>
      </c>
      <c r="C29" s="19">
        <v>1</v>
      </c>
      <c r="D29" s="16" t="s">
        <v>82</v>
      </c>
      <c r="E29" s="16" t="s">
        <v>101</v>
      </c>
      <c r="F29" s="16" t="s">
        <v>932</v>
      </c>
      <c r="G29" s="19">
        <v>14</v>
      </c>
      <c r="H29" s="71">
        <v>42.6</v>
      </c>
      <c r="I29" s="71">
        <f t="shared" si="1"/>
        <v>85.2</v>
      </c>
      <c r="J29" s="19">
        <v>5</v>
      </c>
      <c r="K29" s="19"/>
      <c r="L29" s="19">
        <v>27.6</v>
      </c>
      <c r="M29" s="19">
        <v>10</v>
      </c>
      <c r="N29" s="22"/>
      <c r="O29" s="22"/>
      <c r="P29" s="19">
        <v>2</v>
      </c>
      <c r="Q29" s="95">
        <f t="shared" si="2"/>
        <v>172.25663716814162</v>
      </c>
      <c r="R29" s="95">
        <f t="shared" si="3"/>
        <v>22.393362831858383</v>
      </c>
      <c r="S29" s="95">
        <v>194.65</v>
      </c>
      <c r="T29" s="40">
        <v>109</v>
      </c>
      <c r="U29" s="102">
        <f t="shared" si="4"/>
        <v>21216.850000000002</v>
      </c>
      <c r="V29" s="73" t="s">
        <v>144</v>
      </c>
      <c r="W29" s="107" t="s">
        <v>146</v>
      </c>
      <c r="X29" s="101">
        <f t="shared" si="5"/>
        <v>4243.370000000001</v>
      </c>
      <c r="Y29" s="101">
        <f t="shared" si="6"/>
        <v>25460.22</v>
      </c>
    </row>
    <row r="30" spans="1:25" ht="24" thickBot="1">
      <c r="A30" s="75">
        <v>11</v>
      </c>
      <c r="B30" s="63" t="s">
        <v>283</v>
      </c>
      <c r="C30" s="35">
        <v>1</v>
      </c>
      <c r="D30" s="34" t="s">
        <v>290</v>
      </c>
      <c r="E30" s="34" t="s">
        <v>297</v>
      </c>
      <c r="F30" s="36" t="s">
        <v>308</v>
      </c>
      <c r="G30" s="47">
        <v>9</v>
      </c>
      <c r="H30" s="27">
        <f>J30+K30+L30+M30+N30+O30</f>
        <v>22</v>
      </c>
      <c r="I30" s="27">
        <f t="shared" si="1"/>
        <v>44</v>
      </c>
      <c r="J30" s="38">
        <v>22</v>
      </c>
      <c r="K30" s="38"/>
      <c r="L30" s="38"/>
      <c r="M30" s="38"/>
      <c r="N30" s="49"/>
      <c r="O30" s="49"/>
      <c r="P30" s="39">
        <v>2</v>
      </c>
      <c r="Q30" s="95">
        <f t="shared" si="2"/>
        <v>121.6991150442478</v>
      </c>
      <c r="R30" s="106">
        <f t="shared" si="3"/>
        <v>15.820884955752206</v>
      </c>
      <c r="S30" s="96">
        <v>137.52</v>
      </c>
      <c r="T30" s="40">
        <v>109</v>
      </c>
      <c r="U30" s="101">
        <f t="shared" si="4"/>
        <v>14989.68</v>
      </c>
      <c r="V30" s="31" t="s">
        <v>143</v>
      </c>
      <c r="W30" s="15" t="s">
        <v>145</v>
      </c>
      <c r="X30" s="101">
        <f t="shared" si="5"/>
        <v>2997.936</v>
      </c>
      <c r="Y30" s="101">
        <f t="shared" si="6"/>
        <v>17987.616</v>
      </c>
    </row>
    <row r="31" spans="1:25" ht="24" thickBot="1">
      <c r="A31" s="75">
        <v>12</v>
      </c>
      <c r="B31" s="63" t="s">
        <v>284</v>
      </c>
      <c r="C31" s="35">
        <v>2</v>
      </c>
      <c r="D31" s="34" t="s">
        <v>291</v>
      </c>
      <c r="E31" s="34" t="s">
        <v>297</v>
      </c>
      <c r="F31" s="36" t="s">
        <v>309</v>
      </c>
      <c r="G31" s="47">
        <v>9</v>
      </c>
      <c r="H31" s="27">
        <f>J31+K31+L31+M31+N31+O31</f>
        <v>16</v>
      </c>
      <c r="I31" s="27">
        <f t="shared" si="1"/>
        <v>32</v>
      </c>
      <c r="J31" s="38">
        <v>16</v>
      </c>
      <c r="K31" s="38"/>
      <c r="L31" s="38"/>
      <c r="M31" s="38"/>
      <c r="N31" s="49"/>
      <c r="O31" s="49"/>
      <c r="P31" s="39">
        <v>2</v>
      </c>
      <c r="Q31" s="95">
        <f t="shared" si="2"/>
        <v>94.40707964601772</v>
      </c>
      <c r="R31" s="106">
        <f t="shared" si="3"/>
        <v>12.272920353982286</v>
      </c>
      <c r="S31" s="96">
        <v>106.68</v>
      </c>
      <c r="T31" s="40">
        <v>109</v>
      </c>
      <c r="U31" s="101">
        <f t="shared" si="4"/>
        <v>11628.12</v>
      </c>
      <c r="V31" s="31" t="s">
        <v>143</v>
      </c>
      <c r="W31" s="15" t="s">
        <v>145</v>
      </c>
      <c r="X31" s="101">
        <f t="shared" si="5"/>
        <v>2325.6240000000003</v>
      </c>
      <c r="Y31" s="101">
        <f t="shared" si="6"/>
        <v>13953.744</v>
      </c>
    </row>
    <row r="32" spans="1:25" ht="24" thickBot="1">
      <c r="A32" s="75">
        <v>13</v>
      </c>
      <c r="B32" s="63" t="s">
        <v>285</v>
      </c>
      <c r="C32" s="27">
        <v>2</v>
      </c>
      <c r="D32" s="45" t="s">
        <v>292</v>
      </c>
      <c r="E32" s="13" t="s">
        <v>297</v>
      </c>
      <c r="F32" s="46" t="s">
        <v>310</v>
      </c>
      <c r="G32" s="27">
        <v>45</v>
      </c>
      <c r="H32" s="27">
        <f>J32+K32+L32+M32+N32+O32</f>
        <v>38.2</v>
      </c>
      <c r="I32" s="27">
        <f t="shared" si="1"/>
        <v>76.4</v>
      </c>
      <c r="J32" s="27">
        <v>10</v>
      </c>
      <c r="K32" s="27"/>
      <c r="L32" s="27">
        <v>23.2</v>
      </c>
      <c r="M32" s="27">
        <v>5</v>
      </c>
      <c r="N32" s="27"/>
      <c r="O32" s="27"/>
      <c r="P32" s="27">
        <v>2</v>
      </c>
      <c r="Q32" s="95">
        <f t="shared" si="2"/>
        <v>218.49557522123897</v>
      </c>
      <c r="R32" s="106">
        <f t="shared" si="3"/>
        <v>28.40442477876104</v>
      </c>
      <c r="S32" s="106">
        <v>246.9</v>
      </c>
      <c r="T32" s="40">
        <v>109</v>
      </c>
      <c r="U32" s="101">
        <f t="shared" si="4"/>
        <v>26912.100000000002</v>
      </c>
      <c r="V32" s="27" t="s">
        <v>143</v>
      </c>
      <c r="W32" s="15" t="s">
        <v>145</v>
      </c>
      <c r="X32" s="101">
        <f t="shared" si="5"/>
        <v>5382.420000000001</v>
      </c>
      <c r="Y32" s="101">
        <f t="shared" si="6"/>
        <v>32294.520000000004</v>
      </c>
    </row>
    <row r="33" ht="15">
      <c r="G33">
        <f>SUM(G20:G32)</f>
        <v>299</v>
      </c>
    </row>
    <row r="34" spans="21:25" ht="15">
      <c r="U34" s="103">
        <f>SUM(U20:U33)</f>
        <v>263081.31</v>
      </c>
      <c r="V34" s="32"/>
      <c r="W34" s="32"/>
      <c r="X34" s="103">
        <f>SUM(X20:X33)</f>
        <v>52616.26200000001</v>
      </c>
      <c r="Y34" s="105">
        <f>SUM(Y20:Y33)</f>
        <v>315697.572</v>
      </c>
    </row>
  </sheetData>
  <sheetProtection/>
  <mergeCells count="39">
    <mergeCell ref="G12:S12"/>
    <mergeCell ref="Y17:Y19"/>
    <mergeCell ref="J18:K18"/>
    <mergeCell ref="L18:M18"/>
    <mergeCell ref="N18:O18"/>
    <mergeCell ref="R17:R19"/>
    <mergeCell ref="S17:S19"/>
    <mergeCell ref="T17:T19"/>
    <mergeCell ref="U17:U19"/>
    <mergeCell ref="V17:V19"/>
    <mergeCell ref="W17:W19"/>
    <mergeCell ref="Q17:Q19"/>
    <mergeCell ref="G10:S10"/>
    <mergeCell ref="G11:S11"/>
    <mergeCell ref="A15:Y15"/>
    <mergeCell ref="A16:Y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O17"/>
    <mergeCell ref="P17:P19"/>
    <mergeCell ref="X17:X19"/>
    <mergeCell ref="A4:G4"/>
    <mergeCell ref="O4:V4"/>
    <mergeCell ref="A5:H5"/>
    <mergeCell ref="G8:S8"/>
    <mergeCell ref="G9:S9"/>
    <mergeCell ref="A1:G1"/>
    <mergeCell ref="O1:V1"/>
    <mergeCell ref="A2:G2"/>
    <mergeCell ref="O2:V2"/>
    <mergeCell ref="A3:G3"/>
    <mergeCell ref="O3:V3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zoomScalePageLayoutView="0" workbookViewId="0" topLeftCell="A74">
      <selection activeCell="AC85" sqref="AC85"/>
    </sheetView>
  </sheetViews>
  <sheetFormatPr defaultColWidth="9.140625" defaultRowHeight="15"/>
  <cols>
    <col min="1" max="1" width="3.28125" style="0" bestFit="1" customWidth="1"/>
    <col min="2" max="2" width="6.8515625" style="0" customWidth="1"/>
    <col min="3" max="3" width="4.00390625" style="0" customWidth="1"/>
    <col min="4" max="4" width="19.00390625" style="0" customWidth="1"/>
    <col min="6" max="6" width="21.28125" style="0" customWidth="1"/>
    <col min="7" max="7" width="7.421875" style="0" customWidth="1"/>
    <col min="8" max="8" width="7.140625" style="0" customWidth="1"/>
    <col min="9" max="9" width="6.28125" style="0" customWidth="1"/>
    <col min="10" max="10" width="6.57421875" style="0" customWidth="1"/>
    <col min="11" max="11" width="3.8515625" style="0" customWidth="1"/>
    <col min="12" max="13" width="4.57421875" style="0" customWidth="1"/>
    <col min="14" max="14" width="4.28125" style="0" customWidth="1"/>
    <col min="15" max="15" width="4.7109375" style="0" customWidth="1"/>
    <col min="18" max="18" width="5.7109375" style="0" bestFit="1" customWidth="1"/>
    <col min="19" max="19" width="7.7109375" style="0" customWidth="1"/>
    <col min="20" max="20" width="9.7109375" style="0" customWidth="1"/>
    <col min="21" max="21" width="9.8515625" style="28" customWidth="1"/>
    <col min="22" max="22" width="6.2812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53"/>
      <c r="H7" s="112"/>
      <c r="I7" s="51"/>
      <c r="J7" s="1"/>
      <c r="K7" s="2"/>
      <c r="L7" s="2"/>
      <c r="M7" s="3"/>
      <c r="N7" s="3"/>
      <c r="O7" s="1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53"/>
      <c r="H8" s="112"/>
      <c r="I8" s="51"/>
      <c r="J8" s="1"/>
      <c r="K8" s="2"/>
      <c r="L8" s="2"/>
      <c r="M8" s="3"/>
      <c r="N8" s="3"/>
      <c r="O8" s="1"/>
      <c r="P8" s="8"/>
      <c r="Q8" s="90"/>
      <c r="R8" s="91"/>
      <c r="S8" s="91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53"/>
      <c r="H9" s="112"/>
      <c r="I9" s="51"/>
      <c r="J9" s="1"/>
      <c r="K9" s="2"/>
      <c r="L9" s="2"/>
      <c r="M9" s="3"/>
      <c r="N9" s="3"/>
      <c r="O9" s="1"/>
      <c r="P9" s="8"/>
      <c r="Q9" s="90"/>
      <c r="R9" s="91"/>
      <c r="S9" s="91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27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963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1"/>
      <c r="B12" s="53"/>
      <c r="C12" s="53"/>
      <c r="D12" s="53"/>
      <c r="E12" s="53"/>
      <c r="F12" s="53"/>
      <c r="G12" s="139" t="s">
        <v>973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1"/>
      <c r="B13" s="53"/>
      <c r="C13" s="53"/>
      <c r="D13" s="53"/>
      <c r="E13" s="53"/>
      <c r="F13" s="53"/>
      <c r="G13" s="139" t="s">
        <v>960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3"/>
      <c r="U13" s="99"/>
      <c r="V13" s="3"/>
      <c r="W13" s="3"/>
      <c r="X13" s="100"/>
      <c r="Y13" s="100"/>
    </row>
    <row r="14" spans="1:25" ht="15.75">
      <c r="A14" s="51"/>
      <c r="B14" s="53"/>
      <c r="C14" s="53"/>
      <c r="D14" s="53"/>
      <c r="E14" s="53"/>
      <c r="F14" s="53"/>
      <c r="G14" s="139" t="s">
        <v>313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3"/>
      <c r="U14" s="99"/>
      <c r="V14" s="3"/>
      <c r="W14" s="3"/>
      <c r="X14" s="100"/>
      <c r="Y14" s="100"/>
    </row>
    <row r="15" spans="1:25" ht="15.75">
      <c r="A15" s="51"/>
      <c r="B15" s="53"/>
      <c r="C15" s="53"/>
      <c r="D15" s="53"/>
      <c r="E15" s="53"/>
      <c r="F15" s="53"/>
      <c r="G15" s="53"/>
      <c r="H15" s="112"/>
      <c r="I15" s="51"/>
      <c r="J15" s="1"/>
      <c r="K15" s="2"/>
      <c r="L15" s="2"/>
      <c r="M15" s="3"/>
      <c r="N15" s="3"/>
      <c r="O15" s="1"/>
      <c r="P15" s="8"/>
      <c r="Q15" s="90"/>
      <c r="R15" s="91"/>
      <c r="S15" s="91"/>
      <c r="T15" s="3"/>
      <c r="U15" s="99"/>
      <c r="V15" s="3"/>
      <c r="W15" s="3"/>
      <c r="X15" s="100"/>
      <c r="Y15" s="100"/>
    </row>
    <row r="16" spans="1:25" ht="15.75">
      <c r="A16" s="51"/>
      <c r="B16" s="53"/>
      <c r="C16" s="53"/>
      <c r="D16" s="53"/>
      <c r="E16" s="53"/>
      <c r="F16" s="53"/>
      <c r="G16" s="53"/>
      <c r="H16" s="112"/>
      <c r="I16" s="51"/>
      <c r="J16" s="1"/>
      <c r="K16" s="2"/>
      <c r="L16" s="2"/>
      <c r="M16" s="3"/>
      <c r="N16" s="3"/>
      <c r="O16" s="1"/>
      <c r="P16" s="8"/>
      <c r="Q16" s="90"/>
      <c r="R16" s="91"/>
      <c r="S16" s="91"/>
      <c r="T16" s="3"/>
      <c r="U16" s="99"/>
      <c r="V16" s="3"/>
      <c r="W16" s="3"/>
      <c r="X16" s="100"/>
      <c r="Y16" s="100"/>
    </row>
    <row r="17" spans="1:25" ht="15.75">
      <c r="A17" s="51"/>
      <c r="B17" s="53"/>
      <c r="C17" s="53"/>
      <c r="D17" s="53"/>
      <c r="E17" s="53"/>
      <c r="F17" s="53"/>
      <c r="G17" s="53"/>
      <c r="H17" s="112"/>
      <c r="I17" s="51"/>
      <c r="J17" s="1"/>
      <c r="K17" s="2"/>
      <c r="L17" s="2"/>
      <c r="M17" s="3"/>
      <c r="N17" s="3"/>
      <c r="O17" s="1"/>
      <c r="P17" s="8"/>
      <c r="Q17" s="90"/>
      <c r="R17" s="91"/>
      <c r="S17" s="91"/>
      <c r="T17" s="3"/>
      <c r="U17" s="99"/>
      <c r="V17" s="3"/>
      <c r="W17" s="3"/>
      <c r="X17" s="100"/>
      <c r="Y17" s="100"/>
    </row>
    <row r="18" spans="1:25" ht="15.75">
      <c r="A18" s="51"/>
      <c r="B18" s="53"/>
      <c r="C18" s="53"/>
      <c r="D18" s="53"/>
      <c r="E18" s="53"/>
      <c r="F18" s="53"/>
      <c r="G18" s="53"/>
      <c r="H18" s="112"/>
      <c r="I18" s="51"/>
      <c r="J18" s="1"/>
      <c r="K18" s="2"/>
      <c r="L18" s="2"/>
      <c r="M18" s="3"/>
      <c r="N18" s="3"/>
      <c r="O18" s="1"/>
      <c r="P18" s="8"/>
      <c r="Q18" s="90"/>
      <c r="R18" s="91"/>
      <c r="S18" s="91"/>
      <c r="T18" s="3"/>
      <c r="U18" s="99"/>
      <c r="V18" s="3"/>
      <c r="W18" s="3"/>
      <c r="X18" s="100"/>
      <c r="Y18" s="100"/>
    </row>
    <row r="19" spans="1:25" ht="15.75">
      <c r="A19" s="52"/>
      <c r="B19" s="56"/>
      <c r="C19" s="56"/>
      <c r="D19" s="56"/>
      <c r="E19" s="56"/>
      <c r="F19" s="57"/>
      <c r="G19" s="41"/>
      <c r="H19" s="26"/>
      <c r="I19" s="52"/>
      <c r="J19" s="41"/>
      <c r="K19" s="41"/>
      <c r="L19" s="41"/>
      <c r="M19" s="41"/>
      <c r="N19" s="41"/>
      <c r="O19" s="41"/>
      <c r="P19" s="4"/>
      <c r="Q19" s="92"/>
      <c r="R19" s="93"/>
      <c r="S19" s="93"/>
      <c r="T19" s="41"/>
      <c r="U19" s="115"/>
      <c r="V19" s="41"/>
      <c r="W19" s="4"/>
      <c r="X19" s="100"/>
      <c r="Y19" s="100"/>
    </row>
    <row r="20" spans="1:25" ht="19.5" thickBot="1">
      <c r="A20" s="136" t="s">
        <v>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 ht="18.75" thickBot="1">
      <c r="A21" s="137" t="s">
        <v>965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31.5" customHeight="1" thickBot="1">
      <c r="A22" s="146" t="s">
        <v>4</v>
      </c>
      <c r="B22" s="121" t="s">
        <v>5</v>
      </c>
      <c r="C22" s="121" t="s">
        <v>31</v>
      </c>
      <c r="D22" s="120" t="s">
        <v>70</v>
      </c>
      <c r="E22" s="121" t="s">
        <v>6</v>
      </c>
      <c r="F22" s="146" t="s">
        <v>7</v>
      </c>
      <c r="G22" s="121" t="s">
        <v>8</v>
      </c>
      <c r="H22" s="141" t="s">
        <v>9</v>
      </c>
      <c r="I22" s="121" t="s">
        <v>10</v>
      </c>
      <c r="J22" s="142" t="s">
        <v>141</v>
      </c>
      <c r="K22" s="142"/>
      <c r="L22" s="142"/>
      <c r="M22" s="142"/>
      <c r="N22" s="142"/>
      <c r="O22" s="142"/>
      <c r="P22" s="123" t="s">
        <v>11</v>
      </c>
      <c r="Q22" s="145" t="s">
        <v>142</v>
      </c>
      <c r="R22" s="144" t="s">
        <v>12</v>
      </c>
      <c r="S22" s="144" t="s">
        <v>13</v>
      </c>
      <c r="T22" s="129" t="s">
        <v>956</v>
      </c>
      <c r="U22" s="143" t="s">
        <v>959</v>
      </c>
      <c r="V22" s="147" t="s">
        <v>14</v>
      </c>
      <c r="W22" s="129" t="s">
        <v>15</v>
      </c>
      <c r="X22" s="124" t="s">
        <v>958</v>
      </c>
      <c r="Y22" s="143" t="s">
        <v>16</v>
      </c>
    </row>
    <row r="23" spans="1:25" ht="35.25" customHeight="1" thickBot="1">
      <c r="A23" s="146"/>
      <c r="B23" s="121"/>
      <c r="C23" s="121"/>
      <c r="D23" s="120"/>
      <c r="E23" s="121"/>
      <c r="F23" s="146"/>
      <c r="G23" s="121"/>
      <c r="H23" s="141"/>
      <c r="I23" s="121"/>
      <c r="J23" s="146" t="s">
        <v>17</v>
      </c>
      <c r="K23" s="146"/>
      <c r="L23" s="146" t="s">
        <v>18</v>
      </c>
      <c r="M23" s="146"/>
      <c r="N23" s="146" t="s">
        <v>19</v>
      </c>
      <c r="O23" s="146"/>
      <c r="P23" s="123"/>
      <c r="Q23" s="145"/>
      <c r="R23" s="144"/>
      <c r="S23" s="144"/>
      <c r="T23" s="129"/>
      <c r="U23" s="143"/>
      <c r="V23" s="147"/>
      <c r="W23" s="129"/>
      <c r="X23" s="125"/>
      <c r="Y23" s="143"/>
    </row>
    <row r="24" spans="1:25" ht="134.25" customHeight="1" thickBot="1">
      <c r="A24" s="146"/>
      <c r="B24" s="121"/>
      <c r="C24" s="121"/>
      <c r="D24" s="120"/>
      <c r="E24" s="121"/>
      <c r="F24" s="146"/>
      <c r="G24" s="121"/>
      <c r="H24" s="141"/>
      <c r="I24" s="121"/>
      <c r="J24" s="66" t="s">
        <v>270</v>
      </c>
      <c r="K24" s="113" t="s">
        <v>296</v>
      </c>
      <c r="L24" s="66" t="s">
        <v>293</v>
      </c>
      <c r="M24" s="113" t="s">
        <v>294</v>
      </c>
      <c r="N24" s="66" t="s">
        <v>293</v>
      </c>
      <c r="O24" s="113" t="s">
        <v>295</v>
      </c>
      <c r="P24" s="123"/>
      <c r="Q24" s="145"/>
      <c r="R24" s="144"/>
      <c r="S24" s="144"/>
      <c r="T24" s="129"/>
      <c r="U24" s="143"/>
      <c r="V24" s="147"/>
      <c r="W24" s="129"/>
      <c r="X24" s="126"/>
      <c r="Y24" s="143"/>
    </row>
    <row r="25" spans="1:25" ht="15.75" thickBot="1">
      <c r="A25" s="27">
        <v>1</v>
      </c>
      <c r="B25" s="62" t="s">
        <v>314</v>
      </c>
      <c r="C25" s="110">
        <v>2</v>
      </c>
      <c r="D25" s="34" t="s">
        <v>569</v>
      </c>
      <c r="E25" s="37" t="s">
        <v>224</v>
      </c>
      <c r="F25" s="36" t="s">
        <v>707</v>
      </c>
      <c r="G25" s="37">
        <v>4</v>
      </c>
      <c r="H25" s="65">
        <f aca="true" t="shared" si="0" ref="H25:H56">J25+K25+L25+M25+N25+O25</f>
        <v>10</v>
      </c>
      <c r="I25" s="27">
        <f aca="true" t="shared" si="1" ref="I25:I56">H25*2</f>
        <v>20</v>
      </c>
      <c r="J25" s="38"/>
      <c r="K25" s="38"/>
      <c r="L25" s="38"/>
      <c r="M25" s="38">
        <v>10</v>
      </c>
      <c r="N25" s="38"/>
      <c r="O25" s="38"/>
      <c r="P25" s="39">
        <v>2</v>
      </c>
      <c r="Q25" s="108">
        <f aca="true" t="shared" si="2" ref="Q25:Q56">S25/1.13</f>
        <v>25.90265486725664</v>
      </c>
      <c r="R25" s="108">
        <f aca="true" t="shared" si="3" ref="R25:R56">S25-Q25</f>
        <v>3.3673451327433597</v>
      </c>
      <c r="S25" s="108">
        <v>29.27</v>
      </c>
      <c r="T25" s="70">
        <v>109</v>
      </c>
      <c r="U25" s="106">
        <f aca="true" t="shared" si="4" ref="U25:U56">T25*S25</f>
        <v>3190.43</v>
      </c>
      <c r="V25" s="27" t="s">
        <v>143</v>
      </c>
      <c r="W25" s="37" t="s">
        <v>313</v>
      </c>
      <c r="X25" s="101">
        <f>U25*20%</f>
        <v>638.086</v>
      </c>
      <c r="Y25" s="101">
        <f>U25+X25</f>
        <v>3828.5159999999996</v>
      </c>
    </row>
    <row r="26" spans="1:25" ht="24" thickBot="1">
      <c r="A26" s="27">
        <v>2</v>
      </c>
      <c r="B26" s="62" t="s">
        <v>315</v>
      </c>
      <c r="C26" s="110">
        <v>2</v>
      </c>
      <c r="D26" s="34" t="s">
        <v>570</v>
      </c>
      <c r="E26" s="37" t="s">
        <v>224</v>
      </c>
      <c r="F26" s="36" t="s">
        <v>708</v>
      </c>
      <c r="G26" s="37">
        <v>4</v>
      </c>
      <c r="H26" s="65">
        <f t="shared" si="0"/>
        <v>12</v>
      </c>
      <c r="I26" s="27">
        <f t="shared" si="1"/>
        <v>24</v>
      </c>
      <c r="J26" s="38"/>
      <c r="K26" s="38"/>
      <c r="L26" s="38"/>
      <c r="M26" s="38">
        <v>12</v>
      </c>
      <c r="N26" s="38"/>
      <c r="O26" s="38"/>
      <c r="P26" s="39">
        <v>2</v>
      </c>
      <c r="Q26" s="108">
        <f t="shared" si="2"/>
        <v>28.141592920353986</v>
      </c>
      <c r="R26" s="108">
        <f t="shared" si="3"/>
        <v>3.6584070796460146</v>
      </c>
      <c r="S26" s="108">
        <v>31.8</v>
      </c>
      <c r="T26" s="70">
        <v>109</v>
      </c>
      <c r="U26" s="106">
        <f t="shared" si="4"/>
        <v>3466.2000000000003</v>
      </c>
      <c r="V26" s="27" t="s">
        <v>143</v>
      </c>
      <c r="W26" s="37" t="s">
        <v>313</v>
      </c>
      <c r="X26" s="101">
        <f aca="true" t="shared" si="5" ref="X26:X89">U26*20%</f>
        <v>693.2400000000001</v>
      </c>
      <c r="Y26" s="101">
        <f aca="true" t="shared" si="6" ref="Y26:Y89">U26+X26</f>
        <v>4159.4400000000005</v>
      </c>
    </row>
    <row r="27" spans="1:25" ht="24" thickBot="1">
      <c r="A27" s="27">
        <v>3</v>
      </c>
      <c r="B27" s="62" t="s">
        <v>316</v>
      </c>
      <c r="C27" s="110">
        <v>1</v>
      </c>
      <c r="D27" s="34" t="s">
        <v>571</v>
      </c>
      <c r="E27" s="37" t="s">
        <v>224</v>
      </c>
      <c r="F27" s="36" t="s">
        <v>709</v>
      </c>
      <c r="G27" s="37">
        <v>1</v>
      </c>
      <c r="H27" s="65">
        <f t="shared" si="0"/>
        <v>1.8</v>
      </c>
      <c r="I27" s="27">
        <f t="shared" si="1"/>
        <v>3.6</v>
      </c>
      <c r="J27" s="38"/>
      <c r="K27" s="38"/>
      <c r="L27" s="38">
        <v>1.8</v>
      </c>
      <c r="M27" s="38"/>
      <c r="N27" s="38"/>
      <c r="O27" s="38"/>
      <c r="P27" s="64">
        <v>2</v>
      </c>
      <c r="Q27" s="108">
        <f t="shared" si="2"/>
        <v>16.33628318584071</v>
      </c>
      <c r="R27" s="108">
        <f t="shared" si="3"/>
        <v>2.123716814159291</v>
      </c>
      <c r="S27" s="108">
        <v>18.46</v>
      </c>
      <c r="T27" s="70">
        <v>109</v>
      </c>
      <c r="U27" s="106">
        <f t="shared" si="4"/>
        <v>2012.14</v>
      </c>
      <c r="V27" s="27" t="s">
        <v>143</v>
      </c>
      <c r="W27" s="37" t="s">
        <v>313</v>
      </c>
      <c r="X27" s="101">
        <f t="shared" si="5"/>
        <v>402.42800000000005</v>
      </c>
      <c r="Y27" s="101">
        <f t="shared" si="6"/>
        <v>2414.568</v>
      </c>
    </row>
    <row r="28" spans="1:25" ht="35.25" thickBot="1">
      <c r="A28" s="27">
        <v>4</v>
      </c>
      <c r="B28" s="62" t="s">
        <v>317</v>
      </c>
      <c r="C28" s="110">
        <v>2</v>
      </c>
      <c r="D28" s="34" t="s">
        <v>572</v>
      </c>
      <c r="E28" s="37" t="s">
        <v>224</v>
      </c>
      <c r="F28" s="36" t="s">
        <v>710</v>
      </c>
      <c r="G28" s="37">
        <v>4</v>
      </c>
      <c r="H28" s="65">
        <f t="shared" si="0"/>
        <v>31.4</v>
      </c>
      <c r="I28" s="27">
        <f t="shared" si="1"/>
        <v>62.8</v>
      </c>
      <c r="J28" s="38"/>
      <c r="K28" s="38"/>
      <c r="L28" s="38">
        <v>31.4</v>
      </c>
      <c r="M28" s="38"/>
      <c r="N28" s="38"/>
      <c r="O28" s="38"/>
      <c r="P28" s="39">
        <v>2</v>
      </c>
      <c r="Q28" s="108">
        <f t="shared" si="2"/>
        <v>50.4424778761062</v>
      </c>
      <c r="R28" s="108">
        <f t="shared" si="3"/>
        <v>6.557522123893797</v>
      </c>
      <c r="S28" s="108">
        <v>57</v>
      </c>
      <c r="T28" s="70">
        <v>109</v>
      </c>
      <c r="U28" s="106">
        <f t="shared" si="4"/>
        <v>6213</v>
      </c>
      <c r="V28" s="27" t="s">
        <v>143</v>
      </c>
      <c r="W28" s="37" t="s">
        <v>313</v>
      </c>
      <c r="X28" s="101">
        <f t="shared" si="5"/>
        <v>1242.6000000000001</v>
      </c>
      <c r="Y28" s="101">
        <f t="shared" si="6"/>
        <v>7455.6</v>
      </c>
    </row>
    <row r="29" spans="1:25" ht="24" thickBot="1">
      <c r="A29" s="27">
        <v>5</v>
      </c>
      <c r="B29" s="62" t="s">
        <v>318</v>
      </c>
      <c r="C29" s="110">
        <v>2</v>
      </c>
      <c r="D29" s="34" t="s">
        <v>572</v>
      </c>
      <c r="E29" s="37" t="s">
        <v>224</v>
      </c>
      <c r="F29" s="36" t="s">
        <v>711</v>
      </c>
      <c r="G29" s="37">
        <v>3</v>
      </c>
      <c r="H29" s="65">
        <f t="shared" si="0"/>
        <v>15</v>
      </c>
      <c r="I29" s="27">
        <f t="shared" si="1"/>
        <v>30</v>
      </c>
      <c r="J29" s="38"/>
      <c r="K29" s="38"/>
      <c r="L29" s="38">
        <v>15</v>
      </c>
      <c r="M29" s="38"/>
      <c r="N29" s="38"/>
      <c r="O29" s="38"/>
      <c r="P29" s="39">
        <v>2</v>
      </c>
      <c r="Q29" s="108">
        <f t="shared" si="2"/>
        <v>28.353982300884958</v>
      </c>
      <c r="R29" s="108">
        <f t="shared" si="3"/>
        <v>3.686017699115041</v>
      </c>
      <c r="S29" s="108">
        <v>32.04</v>
      </c>
      <c r="T29" s="70">
        <v>109</v>
      </c>
      <c r="U29" s="106">
        <f t="shared" si="4"/>
        <v>3492.36</v>
      </c>
      <c r="V29" s="27" t="s">
        <v>143</v>
      </c>
      <c r="W29" s="37" t="s">
        <v>313</v>
      </c>
      <c r="X29" s="101">
        <f t="shared" si="5"/>
        <v>698.4720000000001</v>
      </c>
      <c r="Y29" s="101">
        <f t="shared" si="6"/>
        <v>4190.832</v>
      </c>
    </row>
    <row r="30" spans="1:25" ht="35.25" thickBot="1">
      <c r="A30" s="27">
        <v>6</v>
      </c>
      <c r="B30" s="62" t="s">
        <v>319</v>
      </c>
      <c r="C30" s="110">
        <v>2</v>
      </c>
      <c r="D30" s="34" t="s">
        <v>573</v>
      </c>
      <c r="E30" s="37" t="s">
        <v>224</v>
      </c>
      <c r="F30" s="36" t="s">
        <v>712</v>
      </c>
      <c r="G30" s="37">
        <v>3</v>
      </c>
      <c r="H30" s="65">
        <f t="shared" si="0"/>
        <v>9</v>
      </c>
      <c r="I30" s="27">
        <f t="shared" si="1"/>
        <v>18</v>
      </c>
      <c r="J30" s="38">
        <v>9</v>
      </c>
      <c r="K30" s="38"/>
      <c r="L30" s="38"/>
      <c r="M30" s="38"/>
      <c r="N30" s="38"/>
      <c r="O30" s="38"/>
      <c r="P30" s="39">
        <v>2</v>
      </c>
      <c r="Q30" s="108">
        <f t="shared" si="2"/>
        <v>26.67256637168142</v>
      </c>
      <c r="R30" s="108">
        <f t="shared" si="3"/>
        <v>3.467433628318581</v>
      </c>
      <c r="S30" s="108">
        <v>30.14</v>
      </c>
      <c r="T30" s="70">
        <v>109</v>
      </c>
      <c r="U30" s="106">
        <f t="shared" si="4"/>
        <v>3285.26</v>
      </c>
      <c r="V30" s="27" t="s">
        <v>143</v>
      </c>
      <c r="W30" s="37" t="s">
        <v>313</v>
      </c>
      <c r="X30" s="101">
        <f t="shared" si="5"/>
        <v>657.0520000000001</v>
      </c>
      <c r="Y30" s="101">
        <f t="shared" si="6"/>
        <v>3942.3120000000004</v>
      </c>
    </row>
    <row r="31" spans="1:25" ht="46.5" thickBot="1">
      <c r="A31" s="27">
        <v>7</v>
      </c>
      <c r="B31" s="62" t="s">
        <v>320</v>
      </c>
      <c r="C31" s="110">
        <v>2</v>
      </c>
      <c r="D31" s="34" t="s">
        <v>574</v>
      </c>
      <c r="E31" s="37" t="s">
        <v>224</v>
      </c>
      <c r="F31" s="36" t="s">
        <v>713</v>
      </c>
      <c r="G31" s="37">
        <v>4</v>
      </c>
      <c r="H31" s="65">
        <f t="shared" si="0"/>
        <v>18</v>
      </c>
      <c r="I31" s="27">
        <f t="shared" si="1"/>
        <v>36</v>
      </c>
      <c r="J31" s="38"/>
      <c r="K31" s="38"/>
      <c r="L31" s="38">
        <v>18</v>
      </c>
      <c r="M31" s="38"/>
      <c r="N31" s="38"/>
      <c r="O31" s="38"/>
      <c r="P31" s="39">
        <v>2</v>
      </c>
      <c r="Q31" s="108">
        <f t="shared" si="2"/>
        <v>34.01769911504425</v>
      </c>
      <c r="R31" s="108">
        <f t="shared" si="3"/>
        <v>4.422300884955746</v>
      </c>
      <c r="S31" s="108">
        <v>38.44</v>
      </c>
      <c r="T31" s="70">
        <v>109</v>
      </c>
      <c r="U31" s="106">
        <f t="shared" si="4"/>
        <v>4189.96</v>
      </c>
      <c r="V31" s="27" t="s">
        <v>143</v>
      </c>
      <c r="W31" s="37" t="s">
        <v>313</v>
      </c>
      <c r="X31" s="101">
        <f t="shared" si="5"/>
        <v>837.9920000000001</v>
      </c>
      <c r="Y31" s="101">
        <f t="shared" si="6"/>
        <v>5027.952</v>
      </c>
    </row>
    <row r="32" spans="1:25" ht="24" thickBot="1">
      <c r="A32" s="27">
        <v>8</v>
      </c>
      <c r="B32" s="62" t="s">
        <v>321</v>
      </c>
      <c r="C32" s="110">
        <v>2</v>
      </c>
      <c r="D32" s="34" t="s">
        <v>573</v>
      </c>
      <c r="E32" s="37" t="s">
        <v>224</v>
      </c>
      <c r="F32" s="36" t="s">
        <v>714</v>
      </c>
      <c r="G32" s="37">
        <v>2</v>
      </c>
      <c r="H32" s="65">
        <f t="shared" si="0"/>
        <v>50</v>
      </c>
      <c r="I32" s="27">
        <f t="shared" si="1"/>
        <v>100</v>
      </c>
      <c r="J32" s="38"/>
      <c r="K32" s="38"/>
      <c r="L32" s="38">
        <v>50</v>
      </c>
      <c r="M32" s="38"/>
      <c r="N32" s="38"/>
      <c r="O32" s="38"/>
      <c r="P32" s="39">
        <v>2</v>
      </c>
      <c r="Q32" s="108">
        <f t="shared" si="2"/>
        <v>77.87610619469027</v>
      </c>
      <c r="R32" s="108">
        <f t="shared" si="3"/>
        <v>10.123893805309734</v>
      </c>
      <c r="S32" s="108">
        <v>88</v>
      </c>
      <c r="T32" s="70">
        <v>109</v>
      </c>
      <c r="U32" s="106">
        <f t="shared" si="4"/>
        <v>9592</v>
      </c>
      <c r="V32" s="27" t="s">
        <v>143</v>
      </c>
      <c r="W32" s="37" t="s">
        <v>313</v>
      </c>
      <c r="X32" s="101">
        <f t="shared" si="5"/>
        <v>1918.4</v>
      </c>
      <c r="Y32" s="101">
        <f t="shared" si="6"/>
        <v>11510.4</v>
      </c>
    </row>
    <row r="33" spans="1:25" ht="35.25" thickBot="1">
      <c r="A33" s="27">
        <v>9</v>
      </c>
      <c r="B33" s="62" t="s">
        <v>322</v>
      </c>
      <c r="C33" s="110">
        <v>2</v>
      </c>
      <c r="D33" s="34" t="s">
        <v>572</v>
      </c>
      <c r="E33" s="37" t="s">
        <v>224</v>
      </c>
      <c r="F33" s="36" t="s">
        <v>715</v>
      </c>
      <c r="G33" s="37">
        <v>4</v>
      </c>
      <c r="H33" s="65">
        <f t="shared" si="0"/>
        <v>15.6</v>
      </c>
      <c r="I33" s="27">
        <f t="shared" si="1"/>
        <v>31.2</v>
      </c>
      <c r="J33" s="38">
        <v>15.6</v>
      </c>
      <c r="K33" s="38"/>
      <c r="L33" s="38"/>
      <c r="M33" s="38"/>
      <c r="N33" s="38"/>
      <c r="O33" s="38"/>
      <c r="P33" s="39">
        <v>2</v>
      </c>
      <c r="Q33" s="108">
        <f t="shared" si="2"/>
        <v>36.0353982300885</v>
      </c>
      <c r="R33" s="108">
        <f t="shared" si="3"/>
        <v>4.684601769911502</v>
      </c>
      <c r="S33" s="108">
        <v>40.72</v>
      </c>
      <c r="T33" s="70">
        <v>109</v>
      </c>
      <c r="U33" s="106">
        <f t="shared" si="4"/>
        <v>4438.48</v>
      </c>
      <c r="V33" s="27" t="s">
        <v>143</v>
      </c>
      <c r="W33" s="37" t="s">
        <v>313</v>
      </c>
      <c r="X33" s="101">
        <f t="shared" si="5"/>
        <v>887.6959999999999</v>
      </c>
      <c r="Y33" s="101">
        <f t="shared" si="6"/>
        <v>5326.1759999999995</v>
      </c>
    </row>
    <row r="34" spans="1:25" ht="15.75" thickBot="1">
      <c r="A34" s="27">
        <v>10</v>
      </c>
      <c r="B34" s="62" t="s">
        <v>323</v>
      </c>
      <c r="C34" s="110">
        <v>2</v>
      </c>
      <c r="D34" s="34" t="s">
        <v>575</v>
      </c>
      <c r="E34" s="37" t="s">
        <v>224</v>
      </c>
      <c r="F34" s="36" t="s">
        <v>716</v>
      </c>
      <c r="G34" s="37">
        <v>3</v>
      </c>
      <c r="H34" s="65">
        <f t="shared" si="0"/>
        <v>5</v>
      </c>
      <c r="I34" s="27">
        <f t="shared" si="1"/>
        <v>10</v>
      </c>
      <c r="J34" s="38"/>
      <c r="K34" s="38"/>
      <c r="L34" s="38">
        <v>5</v>
      </c>
      <c r="M34" s="38"/>
      <c r="N34" s="38"/>
      <c r="O34" s="38"/>
      <c r="P34" s="39">
        <v>2</v>
      </c>
      <c r="Q34" s="108">
        <f t="shared" si="2"/>
        <v>19.247787610619472</v>
      </c>
      <c r="R34" s="108">
        <f t="shared" si="3"/>
        <v>2.502212389380528</v>
      </c>
      <c r="S34" s="108">
        <v>21.75</v>
      </c>
      <c r="T34" s="70">
        <v>109</v>
      </c>
      <c r="U34" s="106">
        <f t="shared" si="4"/>
        <v>2370.75</v>
      </c>
      <c r="V34" s="27" t="s">
        <v>143</v>
      </c>
      <c r="W34" s="37" t="s">
        <v>313</v>
      </c>
      <c r="X34" s="101">
        <f t="shared" si="5"/>
        <v>474.15000000000003</v>
      </c>
      <c r="Y34" s="101">
        <f t="shared" si="6"/>
        <v>2844.9</v>
      </c>
    </row>
    <row r="35" spans="1:25" ht="24" thickBot="1">
      <c r="A35" s="27">
        <v>11</v>
      </c>
      <c r="B35" s="62" t="s">
        <v>324</v>
      </c>
      <c r="C35" s="110">
        <v>2</v>
      </c>
      <c r="D35" s="34" t="s">
        <v>576</v>
      </c>
      <c r="E35" s="37" t="s">
        <v>224</v>
      </c>
      <c r="F35" s="36" t="s">
        <v>717</v>
      </c>
      <c r="G35" s="37">
        <v>2</v>
      </c>
      <c r="H35" s="65">
        <f t="shared" si="0"/>
        <v>14.4</v>
      </c>
      <c r="I35" s="27">
        <f t="shared" si="1"/>
        <v>28.8</v>
      </c>
      <c r="J35" s="38"/>
      <c r="K35" s="38"/>
      <c r="L35" s="38">
        <v>14.4</v>
      </c>
      <c r="M35" s="38"/>
      <c r="N35" s="38"/>
      <c r="O35" s="38"/>
      <c r="P35" s="39">
        <v>2</v>
      </c>
      <c r="Q35" s="108">
        <f t="shared" si="2"/>
        <v>27.80530973451328</v>
      </c>
      <c r="R35" s="108">
        <f t="shared" si="3"/>
        <v>3.614690265486722</v>
      </c>
      <c r="S35" s="108">
        <v>31.42</v>
      </c>
      <c r="T35" s="70">
        <v>109</v>
      </c>
      <c r="U35" s="106">
        <f t="shared" si="4"/>
        <v>3424.78</v>
      </c>
      <c r="V35" s="27" t="s">
        <v>143</v>
      </c>
      <c r="W35" s="37" t="s">
        <v>313</v>
      </c>
      <c r="X35" s="101">
        <f t="shared" si="5"/>
        <v>684.9560000000001</v>
      </c>
      <c r="Y35" s="101">
        <f t="shared" si="6"/>
        <v>4109.736000000001</v>
      </c>
    </row>
    <row r="36" spans="1:25" ht="15.75" thickBot="1">
      <c r="A36" s="27">
        <v>12</v>
      </c>
      <c r="B36" s="62" t="s">
        <v>325</v>
      </c>
      <c r="C36" s="110">
        <v>2</v>
      </c>
      <c r="D36" s="34" t="s">
        <v>577</v>
      </c>
      <c r="E36" s="37" t="s">
        <v>224</v>
      </c>
      <c r="F36" s="36" t="s">
        <v>718</v>
      </c>
      <c r="G36" s="37">
        <v>1</v>
      </c>
      <c r="H36" s="65">
        <f t="shared" si="0"/>
        <v>2.1</v>
      </c>
      <c r="I36" s="27">
        <f t="shared" si="1"/>
        <v>4.2</v>
      </c>
      <c r="J36" s="38">
        <v>2.1</v>
      </c>
      <c r="K36" s="38"/>
      <c r="L36" s="38"/>
      <c r="M36" s="38"/>
      <c r="N36" s="38"/>
      <c r="O36" s="38"/>
      <c r="P36" s="39">
        <v>2</v>
      </c>
      <c r="Q36" s="108">
        <f t="shared" si="2"/>
        <v>17.49557522123894</v>
      </c>
      <c r="R36" s="108">
        <f t="shared" si="3"/>
        <v>2.274424778761059</v>
      </c>
      <c r="S36" s="108">
        <v>19.77</v>
      </c>
      <c r="T36" s="70">
        <v>109</v>
      </c>
      <c r="U36" s="106">
        <f t="shared" si="4"/>
        <v>2154.93</v>
      </c>
      <c r="V36" s="27" t="s">
        <v>143</v>
      </c>
      <c r="W36" s="37" t="s">
        <v>313</v>
      </c>
      <c r="X36" s="101">
        <f t="shared" si="5"/>
        <v>430.986</v>
      </c>
      <c r="Y36" s="101">
        <f t="shared" si="6"/>
        <v>2585.9159999999997</v>
      </c>
    </row>
    <row r="37" spans="1:25" ht="15.75" thickBot="1">
      <c r="A37" s="27">
        <v>13</v>
      </c>
      <c r="B37" s="62" t="s">
        <v>326</v>
      </c>
      <c r="C37" s="110">
        <v>1</v>
      </c>
      <c r="D37" s="58" t="s">
        <v>199</v>
      </c>
      <c r="E37" s="37" t="s">
        <v>224</v>
      </c>
      <c r="F37" s="36" t="s">
        <v>719</v>
      </c>
      <c r="G37" s="37">
        <v>4</v>
      </c>
      <c r="H37" s="65">
        <f t="shared" si="0"/>
        <v>2.7</v>
      </c>
      <c r="I37" s="27">
        <f t="shared" si="1"/>
        <v>5.4</v>
      </c>
      <c r="J37" s="38"/>
      <c r="K37" s="38"/>
      <c r="L37" s="38"/>
      <c r="M37" s="38">
        <v>2.7</v>
      </c>
      <c r="N37" s="38"/>
      <c r="O37" s="38"/>
      <c r="P37" s="39">
        <v>2</v>
      </c>
      <c r="Q37" s="108">
        <f t="shared" si="2"/>
        <v>17.72566371681416</v>
      </c>
      <c r="R37" s="108">
        <f t="shared" si="3"/>
        <v>2.3043362831858403</v>
      </c>
      <c r="S37" s="108">
        <v>20.03</v>
      </c>
      <c r="T37" s="70">
        <v>109</v>
      </c>
      <c r="U37" s="106">
        <f t="shared" si="4"/>
        <v>2183.27</v>
      </c>
      <c r="V37" s="27" t="s">
        <v>143</v>
      </c>
      <c r="W37" s="37" t="s">
        <v>313</v>
      </c>
      <c r="X37" s="101">
        <f t="shared" si="5"/>
        <v>436.654</v>
      </c>
      <c r="Y37" s="101">
        <f t="shared" si="6"/>
        <v>2619.924</v>
      </c>
    </row>
    <row r="38" spans="1:25" ht="24" thickBot="1">
      <c r="A38" s="27">
        <v>14</v>
      </c>
      <c r="B38" s="62" t="s">
        <v>327</v>
      </c>
      <c r="C38" s="110">
        <v>1</v>
      </c>
      <c r="D38" s="58" t="s">
        <v>578</v>
      </c>
      <c r="E38" s="37" t="s">
        <v>224</v>
      </c>
      <c r="F38" s="59" t="s">
        <v>720</v>
      </c>
      <c r="G38" s="37">
        <v>4</v>
      </c>
      <c r="H38" s="65">
        <f t="shared" si="0"/>
        <v>3.6</v>
      </c>
      <c r="I38" s="27">
        <f t="shared" si="1"/>
        <v>7.2</v>
      </c>
      <c r="J38" s="38"/>
      <c r="K38" s="38"/>
      <c r="L38" s="38"/>
      <c r="M38" s="38">
        <v>3.6</v>
      </c>
      <c r="N38" s="38"/>
      <c r="O38" s="38"/>
      <c r="P38" s="39">
        <v>2</v>
      </c>
      <c r="Q38" s="108">
        <f t="shared" si="2"/>
        <v>17.97345132743363</v>
      </c>
      <c r="R38" s="108">
        <f t="shared" si="3"/>
        <v>2.3365486725663693</v>
      </c>
      <c r="S38" s="108">
        <v>20.31</v>
      </c>
      <c r="T38" s="70">
        <v>109</v>
      </c>
      <c r="U38" s="106">
        <f t="shared" si="4"/>
        <v>2213.79</v>
      </c>
      <c r="V38" s="27" t="s">
        <v>143</v>
      </c>
      <c r="W38" s="37" t="s">
        <v>313</v>
      </c>
      <c r="X38" s="101">
        <f t="shared" si="5"/>
        <v>442.75800000000004</v>
      </c>
      <c r="Y38" s="101">
        <f t="shared" si="6"/>
        <v>2656.548</v>
      </c>
    </row>
    <row r="39" spans="1:25" ht="24" thickBot="1">
      <c r="A39" s="27">
        <v>15</v>
      </c>
      <c r="B39" s="62" t="s">
        <v>328</v>
      </c>
      <c r="C39" s="110">
        <v>2</v>
      </c>
      <c r="D39" s="34" t="s">
        <v>573</v>
      </c>
      <c r="E39" s="37" t="s">
        <v>224</v>
      </c>
      <c r="F39" s="36" t="s">
        <v>721</v>
      </c>
      <c r="G39" s="37">
        <v>2</v>
      </c>
      <c r="H39" s="65">
        <f t="shared" si="0"/>
        <v>10</v>
      </c>
      <c r="I39" s="27">
        <f t="shared" si="1"/>
        <v>20</v>
      </c>
      <c r="J39" s="38">
        <v>10</v>
      </c>
      <c r="K39" s="38"/>
      <c r="L39" s="38"/>
      <c r="M39" s="38"/>
      <c r="N39" s="38"/>
      <c r="O39" s="38"/>
      <c r="P39" s="39">
        <v>2</v>
      </c>
      <c r="Q39" s="108">
        <f t="shared" si="2"/>
        <v>28.000000000000004</v>
      </c>
      <c r="R39" s="108">
        <f t="shared" si="3"/>
        <v>3.639999999999997</v>
      </c>
      <c r="S39" s="108">
        <v>31.64</v>
      </c>
      <c r="T39" s="70">
        <v>109</v>
      </c>
      <c r="U39" s="106">
        <f t="shared" si="4"/>
        <v>3448.76</v>
      </c>
      <c r="V39" s="27" t="s">
        <v>143</v>
      </c>
      <c r="W39" s="37" t="s">
        <v>313</v>
      </c>
      <c r="X39" s="101">
        <f t="shared" si="5"/>
        <v>689.7520000000001</v>
      </c>
      <c r="Y39" s="101">
        <f t="shared" si="6"/>
        <v>4138.512000000001</v>
      </c>
    </row>
    <row r="40" spans="1:25" ht="15.75" thickBot="1">
      <c r="A40" s="27">
        <v>16</v>
      </c>
      <c r="B40" s="62" t="s">
        <v>329</v>
      </c>
      <c r="C40" s="110">
        <v>1</v>
      </c>
      <c r="D40" s="34" t="s">
        <v>579</v>
      </c>
      <c r="E40" s="37" t="s">
        <v>224</v>
      </c>
      <c r="F40" s="36" t="s">
        <v>722</v>
      </c>
      <c r="G40" s="37">
        <v>4</v>
      </c>
      <c r="H40" s="65">
        <f t="shared" si="0"/>
        <v>6</v>
      </c>
      <c r="I40" s="27">
        <f t="shared" si="1"/>
        <v>12</v>
      </c>
      <c r="J40" s="38">
        <v>6</v>
      </c>
      <c r="K40" s="38"/>
      <c r="L40" s="38"/>
      <c r="M40" s="38"/>
      <c r="N40" s="38"/>
      <c r="O40" s="38"/>
      <c r="P40" s="39">
        <v>2</v>
      </c>
      <c r="Q40" s="108">
        <f t="shared" si="2"/>
        <v>22.681415929203542</v>
      </c>
      <c r="R40" s="108">
        <f t="shared" si="3"/>
        <v>2.948584070796457</v>
      </c>
      <c r="S40" s="108">
        <v>25.63</v>
      </c>
      <c r="T40" s="70">
        <v>109</v>
      </c>
      <c r="U40" s="106">
        <f t="shared" si="4"/>
        <v>2793.67</v>
      </c>
      <c r="V40" s="27" t="s">
        <v>143</v>
      </c>
      <c r="W40" s="37" t="s">
        <v>313</v>
      </c>
      <c r="X40" s="101">
        <f t="shared" si="5"/>
        <v>558.734</v>
      </c>
      <c r="Y40" s="101">
        <f t="shared" si="6"/>
        <v>3352.404</v>
      </c>
    </row>
    <row r="41" spans="1:25" ht="15.75" thickBot="1">
      <c r="A41" s="27">
        <v>17</v>
      </c>
      <c r="B41" s="62" t="s">
        <v>330</v>
      </c>
      <c r="C41" s="110">
        <v>1</v>
      </c>
      <c r="D41" s="34" t="s">
        <v>579</v>
      </c>
      <c r="E41" s="37" t="s">
        <v>224</v>
      </c>
      <c r="F41" s="36" t="s">
        <v>722</v>
      </c>
      <c r="G41" s="37">
        <v>4</v>
      </c>
      <c r="H41" s="65">
        <f t="shared" si="0"/>
        <v>6</v>
      </c>
      <c r="I41" s="27">
        <f t="shared" si="1"/>
        <v>12</v>
      </c>
      <c r="J41" s="38">
        <v>6</v>
      </c>
      <c r="K41" s="38"/>
      <c r="L41" s="38"/>
      <c r="M41" s="38"/>
      <c r="N41" s="38"/>
      <c r="O41" s="38"/>
      <c r="P41" s="39">
        <v>1</v>
      </c>
      <c r="Q41" s="108">
        <f t="shared" si="2"/>
        <v>11.33628318584071</v>
      </c>
      <c r="R41" s="108">
        <f t="shared" si="3"/>
        <v>1.4737168141592907</v>
      </c>
      <c r="S41" s="108">
        <v>12.81</v>
      </c>
      <c r="T41" s="70">
        <v>109</v>
      </c>
      <c r="U41" s="106">
        <f t="shared" si="4"/>
        <v>1396.29</v>
      </c>
      <c r="V41" s="27" t="s">
        <v>143</v>
      </c>
      <c r="W41" s="37" t="s">
        <v>313</v>
      </c>
      <c r="X41" s="101">
        <f t="shared" si="5"/>
        <v>279.258</v>
      </c>
      <c r="Y41" s="101">
        <f t="shared" si="6"/>
        <v>1675.548</v>
      </c>
    </row>
    <row r="42" spans="1:25" ht="24" thickBot="1">
      <c r="A42" s="27">
        <v>18</v>
      </c>
      <c r="B42" s="62" t="s">
        <v>331</v>
      </c>
      <c r="C42" s="110">
        <v>2</v>
      </c>
      <c r="D42" s="34" t="s">
        <v>572</v>
      </c>
      <c r="E42" s="37" t="s">
        <v>224</v>
      </c>
      <c r="F42" s="36" t="s">
        <v>723</v>
      </c>
      <c r="G42" s="37">
        <v>4</v>
      </c>
      <c r="H42" s="65">
        <f t="shared" si="0"/>
        <v>28.1</v>
      </c>
      <c r="I42" s="27">
        <f t="shared" si="1"/>
        <v>56.2</v>
      </c>
      <c r="J42" s="38"/>
      <c r="K42" s="38"/>
      <c r="L42" s="38">
        <v>11.8</v>
      </c>
      <c r="M42" s="38">
        <v>16.3</v>
      </c>
      <c r="N42" s="38"/>
      <c r="O42" s="38"/>
      <c r="P42" s="39">
        <v>2</v>
      </c>
      <c r="Q42" s="108">
        <f t="shared" si="2"/>
        <v>56.53097345132744</v>
      </c>
      <c r="R42" s="108">
        <f t="shared" si="3"/>
        <v>7.349026548672562</v>
      </c>
      <c r="S42" s="108">
        <v>63.88</v>
      </c>
      <c r="T42" s="70">
        <v>109</v>
      </c>
      <c r="U42" s="106">
        <f t="shared" si="4"/>
        <v>6962.92</v>
      </c>
      <c r="V42" s="27" t="s">
        <v>143</v>
      </c>
      <c r="W42" s="37" t="s">
        <v>313</v>
      </c>
      <c r="X42" s="101">
        <f t="shared" si="5"/>
        <v>1392.584</v>
      </c>
      <c r="Y42" s="101">
        <f t="shared" si="6"/>
        <v>8355.504</v>
      </c>
    </row>
    <row r="43" spans="1:25" ht="15.75" thickBot="1">
      <c r="A43" s="27">
        <v>19</v>
      </c>
      <c r="B43" s="62" t="s">
        <v>332</v>
      </c>
      <c r="C43" s="110">
        <v>2</v>
      </c>
      <c r="D43" s="34" t="s">
        <v>575</v>
      </c>
      <c r="E43" s="37" t="s">
        <v>224</v>
      </c>
      <c r="F43" s="36" t="s">
        <v>724</v>
      </c>
      <c r="G43" s="37">
        <v>1</v>
      </c>
      <c r="H43" s="65">
        <f t="shared" si="0"/>
        <v>16</v>
      </c>
      <c r="I43" s="27">
        <f t="shared" si="1"/>
        <v>32</v>
      </c>
      <c r="J43" s="38"/>
      <c r="K43" s="38"/>
      <c r="L43" s="38"/>
      <c r="M43" s="38">
        <v>16</v>
      </c>
      <c r="N43" s="38"/>
      <c r="O43" s="38"/>
      <c r="P43" s="39">
        <v>1</v>
      </c>
      <c r="Q43" s="108">
        <f t="shared" si="2"/>
        <v>16.796460176991154</v>
      </c>
      <c r="R43" s="108">
        <f t="shared" si="3"/>
        <v>2.1835398230088465</v>
      </c>
      <c r="S43" s="108">
        <v>18.98</v>
      </c>
      <c r="T43" s="70">
        <v>109</v>
      </c>
      <c r="U43" s="106">
        <f t="shared" si="4"/>
        <v>2068.82</v>
      </c>
      <c r="V43" s="27" t="s">
        <v>143</v>
      </c>
      <c r="W43" s="37" t="s">
        <v>313</v>
      </c>
      <c r="X43" s="101">
        <f t="shared" si="5"/>
        <v>413.76400000000007</v>
      </c>
      <c r="Y43" s="101">
        <f t="shared" si="6"/>
        <v>2482.5840000000003</v>
      </c>
    </row>
    <row r="44" spans="1:25" ht="35.25" thickBot="1">
      <c r="A44" s="27">
        <v>20</v>
      </c>
      <c r="B44" s="62" t="s">
        <v>333</v>
      </c>
      <c r="C44" s="110">
        <v>2</v>
      </c>
      <c r="D44" s="34" t="s">
        <v>580</v>
      </c>
      <c r="E44" s="37" t="s">
        <v>224</v>
      </c>
      <c r="F44" s="36" t="s">
        <v>725</v>
      </c>
      <c r="G44" s="37">
        <v>3</v>
      </c>
      <c r="H44" s="65">
        <f t="shared" si="0"/>
        <v>3.76</v>
      </c>
      <c r="I44" s="27">
        <f t="shared" si="1"/>
        <v>7.52</v>
      </c>
      <c r="J44" s="38"/>
      <c r="K44" s="38"/>
      <c r="L44" s="38"/>
      <c r="M44" s="38">
        <v>3.76</v>
      </c>
      <c r="N44" s="38"/>
      <c r="O44" s="38"/>
      <c r="P44" s="39">
        <v>2</v>
      </c>
      <c r="Q44" s="108">
        <f t="shared" si="2"/>
        <v>18.911504424778762</v>
      </c>
      <c r="R44" s="108">
        <f t="shared" si="3"/>
        <v>2.4584955752212387</v>
      </c>
      <c r="S44" s="108">
        <v>21.37</v>
      </c>
      <c r="T44" s="70">
        <v>109</v>
      </c>
      <c r="U44" s="106">
        <f t="shared" si="4"/>
        <v>2329.33</v>
      </c>
      <c r="V44" s="27" t="s">
        <v>143</v>
      </c>
      <c r="W44" s="37" t="s">
        <v>313</v>
      </c>
      <c r="X44" s="101">
        <f t="shared" si="5"/>
        <v>465.866</v>
      </c>
      <c r="Y44" s="101">
        <f t="shared" si="6"/>
        <v>2795.196</v>
      </c>
    </row>
    <row r="45" spans="1:25" ht="15.75" thickBot="1">
      <c r="A45" s="27">
        <v>21</v>
      </c>
      <c r="B45" s="62" t="s">
        <v>334</v>
      </c>
      <c r="C45" s="110">
        <v>1</v>
      </c>
      <c r="D45" s="34" t="s">
        <v>581</v>
      </c>
      <c r="E45" s="37" t="s">
        <v>224</v>
      </c>
      <c r="F45" s="36" t="s">
        <v>725</v>
      </c>
      <c r="G45" s="37">
        <v>1</v>
      </c>
      <c r="H45" s="65">
        <f t="shared" si="0"/>
        <v>3.4</v>
      </c>
      <c r="I45" s="27">
        <f t="shared" si="1"/>
        <v>6.8</v>
      </c>
      <c r="J45" s="38"/>
      <c r="K45" s="38"/>
      <c r="L45" s="38"/>
      <c r="M45" s="38">
        <v>3.4</v>
      </c>
      <c r="N45" s="38"/>
      <c r="O45" s="38"/>
      <c r="P45" s="39">
        <v>2</v>
      </c>
      <c r="Q45" s="108">
        <f t="shared" si="2"/>
        <v>18.504424778761063</v>
      </c>
      <c r="R45" s="108">
        <f t="shared" si="3"/>
        <v>2.405575221238937</v>
      </c>
      <c r="S45" s="108">
        <v>20.91</v>
      </c>
      <c r="T45" s="70">
        <v>109</v>
      </c>
      <c r="U45" s="106">
        <f t="shared" si="4"/>
        <v>2279.19</v>
      </c>
      <c r="V45" s="27" t="s">
        <v>143</v>
      </c>
      <c r="W45" s="37" t="s">
        <v>313</v>
      </c>
      <c r="X45" s="101">
        <f t="shared" si="5"/>
        <v>455.838</v>
      </c>
      <c r="Y45" s="101">
        <f t="shared" si="6"/>
        <v>2735.0280000000002</v>
      </c>
    </row>
    <row r="46" spans="1:25" ht="24" thickBot="1">
      <c r="A46" s="27">
        <v>22</v>
      </c>
      <c r="B46" s="62" t="s">
        <v>335</v>
      </c>
      <c r="C46" s="110">
        <v>1</v>
      </c>
      <c r="D46" s="34" t="s">
        <v>582</v>
      </c>
      <c r="E46" s="37" t="s">
        <v>224</v>
      </c>
      <c r="F46" s="36" t="s">
        <v>726</v>
      </c>
      <c r="G46" s="37">
        <v>4</v>
      </c>
      <c r="H46" s="65">
        <f t="shared" si="0"/>
        <v>3</v>
      </c>
      <c r="I46" s="27">
        <f t="shared" si="1"/>
        <v>6</v>
      </c>
      <c r="J46" s="38"/>
      <c r="K46" s="38"/>
      <c r="L46" s="38"/>
      <c r="M46" s="38">
        <v>3</v>
      </c>
      <c r="N46" s="38"/>
      <c r="O46" s="38"/>
      <c r="P46" s="39">
        <v>2</v>
      </c>
      <c r="Q46" s="108">
        <f t="shared" si="2"/>
        <v>18.06194690265487</v>
      </c>
      <c r="R46" s="108">
        <f t="shared" si="3"/>
        <v>2.3480530973451295</v>
      </c>
      <c r="S46" s="108">
        <v>20.41</v>
      </c>
      <c r="T46" s="70">
        <v>109</v>
      </c>
      <c r="U46" s="106">
        <f t="shared" si="4"/>
        <v>2224.69</v>
      </c>
      <c r="V46" s="27" t="s">
        <v>143</v>
      </c>
      <c r="W46" s="37" t="s">
        <v>313</v>
      </c>
      <c r="X46" s="101">
        <f t="shared" si="5"/>
        <v>444.93800000000005</v>
      </c>
      <c r="Y46" s="101">
        <f t="shared" si="6"/>
        <v>2669.628</v>
      </c>
    </row>
    <row r="47" spans="1:25" ht="35.25" thickBot="1">
      <c r="A47" s="27">
        <v>23</v>
      </c>
      <c r="B47" s="62" t="s">
        <v>336</v>
      </c>
      <c r="C47" s="110">
        <v>2</v>
      </c>
      <c r="D47" s="34" t="s">
        <v>580</v>
      </c>
      <c r="E47" s="37" t="s">
        <v>224</v>
      </c>
      <c r="F47" s="36" t="s">
        <v>727</v>
      </c>
      <c r="G47" s="37">
        <v>2</v>
      </c>
      <c r="H47" s="65">
        <f t="shared" si="0"/>
        <v>5</v>
      </c>
      <c r="I47" s="27">
        <f t="shared" si="1"/>
        <v>10</v>
      </c>
      <c r="J47" s="38"/>
      <c r="K47" s="38"/>
      <c r="L47" s="38"/>
      <c r="M47" s="38">
        <v>5</v>
      </c>
      <c r="N47" s="38"/>
      <c r="O47" s="38"/>
      <c r="P47" s="39">
        <v>2</v>
      </c>
      <c r="Q47" s="108">
        <f t="shared" si="2"/>
        <v>18.398230088495577</v>
      </c>
      <c r="R47" s="108">
        <f t="shared" si="3"/>
        <v>2.391769911504422</v>
      </c>
      <c r="S47" s="108">
        <v>20.79</v>
      </c>
      <c r="T47" s="70">
        <v>109</v>
      </c>
      <c r="U47" s="106">
        <f t="shared" si="4"/>
        <v>2266.11</v>
      </c>
      <c r="V47" s="27" t="s">
        <v>143</v>
      </c>
      <c r="W47" s="37" t="s">
        <v>313</v>
      </c>
      <c r="X47" s="101">
        <f t="shared" si="5"/>
        <v>453.22200000000004</v>
      </c>
      <c r="Y47" s="101">
        <f t="shared" si="6"/>
        <v>2719.3320000000003</v>
      </c>
    </row>
    <row r="48" spans="1:25" ht="35.25" thickBot="1">
      <c r="A48" s="27">
        <v>24</v>
      </c>
      <c r="B48" s="62" t="s">
        <v>337</v>
      </c>
      <c r="C48" s="110">
        <v>2</v>
      </c>
      <c r="D48" s="34" t="s">
        <v>583</v>
      </c>
      <c r="E48" s="37" t="s">
        <v>224</v>
      </c>
      <c r="F48" s="36" t="s">
        <v>728</v>
      </c>
      <c r="G48" s="37">
        <v>4</v>
      </c>
      <c r="H48" s="65">
        <f t="shared" si="0"/>
        <v>26</v>
      </c>
      <c r="I48" s="27">
        <f t="shared" si="1"/>
        <v>52</v>
      </c>
      <c r="J48" s="38">
        <v>6</v>
      </c>
      <c r="K48" s="38"/>
      <c r="L48" s="38">
        <v>20</v>
      </c>
      <c r="M48" s="38"/>
      <c r="N48" s="38"/>
      <c r="O48" s="38"/>
      <c r="P48" s="39">
        <v>2</v>
      </c>
      <c r="Q48" s="108">
        <f t="shared" si="2"/>
        <v>46.01769911504425</v>
      </c>
      <c r="R48" s="108">
        <f t="shared" si="3"/>
        <v>5.982300884955748</v>
      </c>
      <c r="S48" s="108">
        <v>52</v>
      </c>
      <c r="T48" s="70">
        <v>109</v>
      </c>
      <c r="U48" s="106">
        <f t="shared" si="4"/>
        <v>5668</v>
      </c>
      <c r="V48" s="27" t="s">
        <v>143</v>
      </c>
      <c r="W48" s="37" t="s">
        <v>313</v>
      </c>
      <c r="X48" s="101">
        <f t="shared" si="5"/>
        <v>1133.6000000000001</v>
      </c>
      <c r="Y48" s="101">
        <f t="shared" si="6"/>
        <v>6801.6</v>
      </c>
    </row>
    <row r="49" spans="1:25" ht="24" thickBot="1">
      <c r="A49" s="27">
        <v>25</v>
      </c>
      <c r="B49" s="62" t="s">
        <v>338</v>
      </c>
      <c r="C49" s="110">
        <v>1</v>
      </c>
      <c r="D49" s="34" t="s">
        <v>584</v>
      </c>
      <c r="E49" s="37" t="s">
        <v>224</v>
      </c>
      <c r="F49" s="36" t="s">
        <v>729</v>
      </c>
      <c r="G49" s="37">
        <v>1</v>
      </c>
      <c r="H49" s="65">
        <f t="shared" si="0"/>
        <v>2.4</v>
      </c>
      <c r="I49" s="27">
        <f t="shared" si="1"/>
        <v>4.8</v>
      </c>
      <c r="J49" s="38"/>
      <c r="K49" s="38"/>
      <c r="L49" s="38">
        <v>2.4</v>
      </c>
      <c r="M49" s="38"/>
      <c r="N49" s="38"/>
      <c r="O49" s="38"/>
      <c r="P49" s="39">
        <v>2</v>
      </c>
      <c r="Q49" s="108">
        <f t="shared" si="2"/>
        <v>17.893805309734514</v>
      </c>
      <c r="R49" s="108">
        <f t="shared" si="3"/>
        <v>2.326194690265485</v>
      </c>
      <c r="S49" s="108">
        <v>20.22</v>
      </c>
      <c r="T49" s="70">
        <v>109</v>
      </c>
      <c r="U49" s="106">
        <f t="shared" si="4"/>
        <v>2203.98</v>
      </c>
      <c r="V49" s="27" t="s">
        <v>143</v>
      </c>
      <c r="W49" s="37" t="s">
        <v>313</v>
      </c>
      <c r="X49" s="101">
        <f t="shared" si="5"/>
        <v>440.79600000000005</v>
      </c>
      <c r="Y49" s="101">
        <f t="shared" si="6"/>
        <v>2644.776</v>
      </c>
    </row>
    <row r="50" spans="1:25" ht="24" thickBot="1">
      <c r="A50" s="27">
        <v>26</v>
      </c>
      <c r="B50" s="62" t="s">
        <v>339</v>
      </c>
      <c r="C50" s="110">
        <v>2</v>
      </c>
      <c r="D50" s="34" t="s">
        <v>570</v>
      </c>
      <c r="E50" s="37" t="s">
        <v>224</v>
      </c>
      <c r="F50" s="36" t="s">
        <v>730</v>
      </c>
      <c r="G50" s="37">
        <v>2</v>
      </c>
      <c r="H50" s="65">
        <f t="shared" si="0"/>
        <v>17</v>
      </c>
      <c r="I50" s="27">
        <f t="shared" si="1"/>
        <v>34</v>
      </c>
      <c r="J50" s="38"/>
      <c r="K50" s="38"/>
      <c r="L50" s="38"/>
      <c r="M50" s="38">
        <v>17</v>
      </c>
      <c r="N50" s="38"/>
      <c r="O50" s="38"/>
      <c r="P50" s="39">
        <v>2</v>
      </c>
      <c r="Q50" s="108">
        <f t="shared" si="2"/>
        <v>35.6991150442478</v>
      </c>
      <c r="R50" s="108">
        <f t="shared" si="3"/>
        <v>4.640884955752206</v>
      </c>
      <c r="S50" s="108">
        <v>40.34</v>
      </c>
      <c r="T50" s="70">
        <v>109</v>
      </c>
      <c r="U50" s="106">
        <f t="shared" si="4"/>
        <v>4397.06</v>
      </c>
      <c r="V50" s="27" t="s">
        <v>143</v>
      </c>
      <c r="W50" s="37" t="s">
        <v>313</v>
      </c>
      <c r="X50" s="101">
        <f t="shared" si="5"/>
        <v>879.4120000000001</v>
      </c>
      <c r="Y50" s="101">
        <f t="shared" si="6"/>
        <v>5276.472000000001</v>
      </c>
    </row>
    <row r="51" spans="1:25" ht="35.25" thickBot="1">
      <c r="A51" s="27">
        <v>27</v>
      </c>
      <c r="B51" s="62" t="s">
        <v>340</v>
      </c>
      <c r="C51" s="110">
        <v>2</v>
      </c>
      <c r="D51" s="34" t="s">
        <v>572</v>
      </c>
      <c r="E51" s="37" t="s">
        <v>224</v>
      </c>
      <c r="F51" s="36" t="s">
        <v>731</v>
      </c>
      <c r="G51" s="37">
        <v>4</v>
      </c>
      <c r="H51" s="65">
        <f t="shared" si="0"/>
        <v>47</v>
      </c>
      <c r="I51" s="27">
        <f t="shared" si="1"/>
        <v>94</v>
      </c>
      <c r="J51" s="38"/>
      <c r="K51" s="38"/>
      <c r="L51" s="38">
        <v>47</v>
      </c>
      <c r="M51" s="38"/>
      <c r="N51" s="38"/>
      <c r="O51" s="38"/>
      <c r="P51" s="39">
        <v>2</v>
      </c>
      <c r="Q51" s="108">
        <f t="shared" si="2"/>
        <v>79.76106194690266</v>
      </c>
      <c r="R51" s="108">
        <f t="shared" si="3"/>
        <v>10.368938053097338</v>
      </c>
      <c r="S51" s="108">
        <v>90.13</v>
      </c>
      <c r="T51" s="70">
        <v>109</v>
      </c>
      <c r="U51" s="106">
        <f t="shared" si="4"/>
        <v>9824.17</v>
      </c>
      <c r="V51" s="27" t="s">
        <v>143</v>
      </c>
      <c r="W51" s="37" t="s">
        <v>313</v>
      </c>
      <c r="X51" s="101">
        <f t="shared" si="5"/>
        <v>1964.834</v>
      </c>
      <c r="Y51" s="101">
        <f t="shared" si="6"/>
        <v>11789.004</v>
      </c>
    </row>
    <row r="52" spans="1:25" ht="15.75" thickBot="1">
      <c r="A52" s="27">
        <v>28</v>
      </c>
      <c r="B52" s="62" t="s">
        <v>341</v>
      </c>
      <c r="C52" s="110">
        <v>2</v>
      </c>
      <c r="D52" s="34" t="s">
        <v>574</v>
      </c>
      <c r="E52" s="37" t="s">
        <v>224</v>
      </c>
      <c r="F52" s="36" t="s">
        <v>732</v>
      </c>
      <c r="G52" s="54">
        <v>4</v>
      </c>
      <c r="H52" s="65">
        <f t="shared" si="0"/>
        <v>16.4</v>
      </c>
      <c r="I52" s="27">
        <f t="shared" si="1"/>
        <v>32.8</v>
      </c>
      <c r="J52" s="38"/>
      <c r="K52" s="38"/>
      <c r="L52" s="38">
        <v>16.4</v>
      </c>
      <c r="M52" s="38"/>
      <c r="N52" s="38"/>
      <c r="O52" s="38"/>
      <c r="P52" s="39">
        <v>2</v>
      </c>
      <c r="Q52" s="108">
        <f t="shared" si="2"/>
        <v>31.000000000000004</v>
      </c>
      <c r="R52" s="108">
        <f t="shared" si="3"/>
        <v>4.029999999999998</v>
      </c>
      <c r="S52" s="108">
        <v>35.03</v>
      </c>
      <c r="T52" s="70">
        <v>109</v>
      </c>
      <c r="U52" s="106">
        <f t="shared" si="4"/>
        <v>3818.27</v>
      </c>
      <c r="V52" s="27" t="s">
        <v>143</v>
      </c>
      <c r="W52" s="37" t="s">
        <v>313</v>
      </c>
      <c r="X52" s="101">
        <f t="shared" si="5"/>
        <v>763.654</v>
      </c>
      <c r="Y52" s="101">
        <f t="shared" si="6"/>
        <v>4581.924</v>
      </c>
    </row>
    <row r="53" spans="1:25" ht="24" thickBot="1">
      <c r="A53" s="27">
        <v>29</v>
      </c>
      <c r="B53" s="62" t="s">
        <v>342</v>
      </c>
      <c r="C53" s="110">
        <v>1</v>
      </c>
      <c r="D53" s="34" t="s">
        <v>585</v>
      </c>
      <c r="E53" s="37" t="s">
        <v>224</v>
      </c>
      <c r="F53" s="36" t="s">
        <v>733</v>
      </c>
      <c r="G53" s="54">
        <v>4</v>
      </c>
      <c r="H53" s="65">
        <f t="shared" si="0"/>
        <v>23.2</v>
      </c>
      <c r="I53" s="27">
        <f t="shared" si="1"/>
        <v>46.4</v>
      </c>
      <c r="J53" s="38">
        <v>15.2</v>
      </c>
      <c r="K53" s="38"/>
      <c r="L53" s="38">
        <v>8</v>
      </c>
      <c r="M53" s="38"/>
      <c r="N53" s="38"/>
      <c r="O53" s="38"/>
      <c r="P53" s="39">
        <v>2</v>
      </c>
      <c r="Q53" s="108">
        <f t="shared" si="2"/>
        <v>50.230088495575224</v>
      </c>
      <c r="R53" s="108">
        <f t="shared" si="3"/>
        <v>6.529911504424774</v>
      </c>
      <c r="S53" s="108">
        <v>56.76</v>
      </c>
      <c r="T53" s="70">
        <v>109</v>
      </c>
      <c r="U53" s="106">
        <f t="shared" si="4"/>
        <v>6186.84</v>
      </c>
      <c r="V53" s="27" t="s">
        <v>143</v>
      </c>
      <c r="W53" s="37" t="s">
        <v>313</v>
      </c>
      <c r="X53" s="101">
        <f t="shared" si="5"/>
        <v>1237.3680000000002</v>
      </c>
      <c r="Y53" s="101">
        <f t="shared" si="6"/>
        <v>7424.2080000000005</v>
      </c>
    </row>
    <row r="54" spans="1:25" ht="24" thickBot="1">
      <c r="A54" s="27">
        <v>30</v>
      </c>
      <c r="B54" s="62" t="s">
        <v>343</v>
      </c>
      <c r="C54" s="110">
        <v>2</v>
      </c>
      <c r="D54" s="34" t="s">
        <v>586</v>
      </c>
      <c r="E54" s="37" t="s">
        <v>224</v>
      </c>
      <c r="F54" s="36" t="s">
        <v>734</v>
      </c>
      <c r="G54" s="37">
        <v>3</v>
      </c>
      <c r="H54" s="65">
        <f t="shared" si="0"/>
        <v>38.3</v>
      </c>
      <c r="I54" s="27">
        <f t="shared" si="1"/>
        <v>76.6</v>
      </c>
      <c r="J54" s="38">
        <v>8.3</v>
      </c>
      <c r="K54" s="38"/>
      <c r="L54" s="38">
        <v>30</v>
      </c>
      <c r="M54" s="38"/>
      <c r="N54" s="38"/>
      <c r="O54" s="38"/>
      <c r="P54" s="39">
        <v>1</v>
      </c>
      <c r="Q54" s="108">
        <f t="shared" si="2"/>
        <v>75.87610619469027</v>
      </c>
      <c r="R54" s="108">
        <f t="shared" si="3"/>
        <v>9.86389380530973</v>
      </c>
      <c r="S54" s="108">
        <v>85.74</v>
      </c>
      <c r="T54" s="70">
        <v>109</v>
      </c>
      <c r="U54" s="106">
        <f t="shared" si="4"/>
        <v>9345.66</v>
      </c>
      <c r="V54" s="27" t="s">
        <v>143</v>
      </c>
      <c r="W54" s="37" t="s">
        <v>313</v>
      </c>
      <c r="X54" s="101">
        <f t="shared" si="5"/>
        <v>1869.132</v>
      </c>
      <c r="Y54" s="101">
        <f t="shared" si="6"/>
        <v>11214.792</v>
      </c>
    </row>
    <row r="55" spans="1:25" ht="24" thickBot="1">
      <c r="A55" s="27">
        <v>31</v>
      </c>
      <c r="B55" s="62" t="s">
        <v>344</v>
      </c>
      <c r="C55" s="110" t="s">
        <v>223</v>
      </c>
      <c r="D55" s="34" t="s">
        <v>587</v>
      </c>
      <c r="E55" s="37" t="s">
        <v>224</v>
      </c>
      <c r="F55" s="36" t="s">
        <v>735</v>
      </c>
      <c r="G55" s="37">
        <v>4</v>
      </c>
      <c r="H55" s="65">
        <f t="shared" si="0"/>
        <v>43.9</v>
      </c>
      <c r="I55" s="27">
        <f t="shared" si="1"/>
        <v>87.8</v>
      </c>
      <c r="J55" s="38"/>
      <c r="K55" s="38"/>
      <c r="L55" s="38">
        <v>43.9</v>
      </c>
      <c r="M55" s="38"/>
      <c r="N55" s="38"/>
      <c r="O55" s="38"/>
      <c r="P55" s="39">
        <v>2</v>
      </c>
      <c r="Q55" s="108">
        <f t="shared" si="2"/>
        <v>82.97345132743364</v>
      </c>
      <c r="R55" s="108">
        <f t="shared" si="3"/>
        <v>10.786548672566369</v>
      </c>
      <c r="S55" s="108">
        <v>93.76</v>
      </c>
      <c r="T55" s="70">
        <v>109</v>
      </c>
      <c r="U55" s="106">
        <f t="shared" si="4"/>
        <v>10219.84</v>
      </c>
      <c r="V55" s="27" t="s">
        <v>143</v>
      </c>
      <c r="W55" s="37" t="s">
        <v>313</v>
      </c>
      <c r="X55" s="101">
        <f t="shared" si="5"/>
        <v>2043.968</v>
      </c>
      <c r="Y55" s="101">
        <f t="shared" si="6"/>
        <v>12263.808</v>
      </c>
    </row>
    <row r="56" spans="1:25" ht="24" thickBot="1">
      <c r="A56" s="27">
        <v>32</v>
      </c>
      <c r="B56" s="62" t="s">
        <v>345</v>
      </c>
      <c r="C56" s="110">
        <v>2</v>
      </c>
      <c r="D56" s="34" t="s">
        <v>588</v>
      </c>
      <c r="E56" s="37" t="s">
        <v>224</v>
      </c>
      <c r="F56" s="36" t="s">
        <v>736</v>
      </c>
      <c r="G56" s="37">
        <v>2</v>
      </c>
      <c r="H56" s="65">
        <f t="shared" si="0"/>
        <v>6.2</v>
      </c>
      <c r="I56" s="27">
        <f t="shared" si="1"/>
        <v>12.4</v>
      </c>
      <c r="J56" s="38"/>
      <c r="K56" s="38"/>
      <c r="L56" s="38">
        <v>6.2</v>
      </c>
      <c r="M56" s="38"/>
      <c r="N56" s="38"/>
      <c r="O56" s="38"/>
      <c r="P56" s="39">
        <v>2</v>
      </c>
      <c r="Q56" s="108">
        <f t="shared" si="2"/>
        <v>20.345132743362832</v>
      </c>
      <c r="R56" s="108">
        <f t="shared" si="3"/>
        <v>2.6448672566371663</v>
      </c>
      <c r="S56" s="108">
        <v>22.99</v>
      </c>
      <c r="T56" s="70">
        <v>109</v>
      </c>
      <c r="U56" s="106">
        <f t="shared" si="4"/>
        <v>2505.91</v>
      </c>
      <c r="V56" s="27" t="s">
        <v>143</v>
      </c>
      <c r="W56" s="37" t="s">
        <v>313</v>
      </c>
      <c r="X56" s="101">
        <f t="shared" si="5"/>
        <v>501.182</v>
      </c>
      <c r="Y56" s="101">
        <f t="shared" si="6"/>
        <v>3007.0919999999996</v>
      </c>
    </row>
    <row r="57" spans="1:25" ht="24" thickBot="1">
      <c r="A57" s="27">
        <v>33</v>
      </c>
      <c r="B57" s="62" t="s">
        <v>346</v>
      </c>
      <c r="C57" s="110">
        <v>2</v>
      </c>
      <c r="D57" s="34" t="s">
        <v>572</v>
      </c>
      <c r="E57" s="37" t="s">
        <v>224</v>
      </c>
      <c r="F57" s="36" t="s">
        <v>303</v>
      </c>
      <c r="G57" s="37">
        <v>4</v>
      </c>
      <c r="H57" s="65">
        <f aca="true" t="shared" si="7" ref="H57:H88">J57+K57+L57+M57+N57+O57</f>
        <v>10</v>
      </c>
      <c r="I57" s="27">
        <f aca="true" t="shared" si="8" ref="I57:I88">H57*2</f>
        <v>20</v>
      </c>
      <c r="J57" s="38"/>
      <c r="K57" s="38"/>
      <c r="L57" s="38">
        <v>10</v>
      </c>
      <c r="M57" s="38"/>
      <c r="N57" s="38"/>
      <c r="O57" s="38"/>
      <c r="P57" s="39">
        <v>2</v>
      </c>
      <c r="Q57" s="108">
        <f aca="true" t="shared" si="9" ref="Q57:Q88">S57/1.13</f>
        <v>23.796460176991154</v>
      </c>
      <c r="R57" s="108">
        <f aca="true" t="shared" si="10" ref="R57:R88">S57-Q57</f>
        <v>3.0935398230088467</v>
      </c>
      <c r="S57" s="108">
        <v>26.89</v>
      </c>
      <c r="T57" s="70">
        <v>109</v>
      </c>
      <c r="U57" s="106">
        <f aca="true" t="shared" si="11" ref="U57:U88">T57*S57</f>
        <v>2931.01</v>
      </c>
      <c r="V57" s="27" t="s">
        <v>143</v>
      </c>
      <c r="W57" s="37" t="s">
        <v>313</v>
      </c>
      <c r="X57" s="101">
        <f t="shared" si="5"/>
        <v>586.2020000000001</v>
      </c>
      <c r="Y57" s="101">
        <f t="shared" si="6"/>
        <v>3517.2120000000004</v>
      </c>
    </row>
    <row r="58" spans="1:25" ht="24" thickBot="1">
      <c r="A58" s="27">
        <v>34</v>
      </c>
      <c r="B58" s="62" t="s">
        <v>347</v>
      </c>
      <c r="C58" s="110">
        <v>2</v>
      </c>
      <c r="D58" s="34" t="s">
        <v>572</v>
      </c>
      <c r="E58" s="37" t="s">
        <v>224</v>
      </c>
      <c r="F58" s="36" t="s">
        <v>737</v>
      </c>
      <c r="G58" s="37">
        <v>4</v>
      </c>
      <c r="H58" s="65">
        <f t="shared" si="7"/>
        <v>57.3</v>
      </c>
      <c r="I58" s="27">
        <f t="shared" si="8"/>
        <v>114.6</v>
      </c>
      <c r="J58" s="38"/>
      <c r="K58" s="38"/>
      <c r="L58" s="38">
        <v>57.3</v>
      </c>
      <c r="M58" s="38"/>
      <c r="N58" s="38"/>
      <c r="O58" s="38"/>
      <c r="P58" s="39">
        <v>2</v>
      </c>
      <c r="Q58" s="108">
        <f t="shared" si="9"/>
        <v>93.80530973451329</v>
      </c>
      <c r="R58" s="108">
        <f t="shared" si="10"/>
        <v>12.194690265486713</v>
      </c>
      <c r="S58" s="108">
        <v>106</v>
      </c>
      <c r="T58" s="70">
        <v>109</v>
      </c>
      <c r="U58" s="106">
        <f t="shared" si="11"/>
        <v>11554</v>
      </c>
      <c r="V58" s="27" t="s">
        <v>143</v>
      </c>
      <c r="W58" s="37" t="s">
        <v>313</v>
      </c>
      <c r="X58" s="101">
        <f t="shared" si="5"/>
        <v>2310.8</v>
      </c>
      <c r="Y58" s="101">
        <f t="shared" si="6"/>
        <v>13864.8</v>
      </c>
    </row>
    <row r="59" spans="1:25" ht="15.75" thickBot="1">
      <c r="A59" s="27">
        <v>35</v>
      </c>
      <c r="B59" s="62" t="s">
        <v>348</v>
      </c>
      <c r="C59" s="110">
        <v>2</v>
      </c>
      <c r="D59" s="34" t="s">
        <v>589</v>
      </c>
      <c r="E59" s="37" t="s">
        <v>224</v>
      </c>
      <c r="F59" s="36" t="s">
        <v>738</v>
      </c>
      <c r="G59" s="37">
        <v>3</v>
      </c>
      <c r="H59" s="65">
        <f t="shared" si="7"/>
        <v>5</v>
      </c>
      <c r="I59" s="27">
        <f t="shared" si="8"/>
        <v>10</v>
      </c>
      <c r="J59" s="38"/>
      <c r="K59" s="38"/>
      <c r="L59" s="38">
        <v>5</v>
      </c>
      <c r="M59" s="38"/>
      <c r="N59" s="38"/>
      <c r="O59" s="38"/>
      <c r="P59" s="39">
        <v>2</v>
      </c>
      <c r="Q59" s="108">
        <f t="shared" si="9"/>
        <v>19.345132743362832</v>
      </c>
      <c r="R59" s="108">
        <f t="shared" si="10"/>
        <v>2.5148672566371673</v>
      </c>
      <c r="S59" s="108">
        <v>21.86</v>
      </c>
      <c r="T59" s="70">
        <v>109</v>
      </c>
      <c r="U59" s="106">
        <f t="shared" si="11"/>
        <v>2382.74</v>
      </c>
      <c r="V59" s="27" t="s">
        <v>143</v>
      </c>
      <c r="W59" s="37" t="s">
        <v>313</v>
      </c>
      <c r="X59" s="101">
        <f t="shared" si="5"/>
        <v>476.548</v>
      </c>
      <c r="Y59" s="101">
        <f t="shared" si="6"/>
        <v>2859.2879999999996</v>
      </c>
    </row>
    <row r="60" spans="1:25" ht="24" thickBot="1">
      <c r="A60" s="27">
        <v>36</v>
      </c>
      <c r="B60" s="62" t="s">
        <v>349</v>
      </c>
      <c r="C60" s="110">
        <v>1</v>
      </c>
      <c r="D60" s="34" t="s">
        <v>590</v>
      </c>
      <c r="E60" s="37" t="s">
        <v>224</v>
      </c>
      <c r="F60" s="36" t="s">
        <v>739</v>
      </c>
      <c r="G60" s="37">
        <v>4</v>
      </c>
      <c r="H60" s="65">
        <f t="shared" si="7"/>
        <v>37.2</v>
      </c>
      <c r="I60" s="27">
        <f t="shared" si="8"/>
        <v>74.4</v>
      </c>
      <c r="J60" s="38"/>
      <c r="K60" s="38"/>
      <c r="L60" s="38">
        <v>37.2</v>
      </c>
      <c r="M60" s="38"/>
      <c r="N60" s="38"/>
      <c r="O60" s="38"/>
      <c r="P60" s="39">
        <v>2</v>
      </c>
      <c r="Q60" s="108">
        <f t="shared" si="9"/>
        <v>61.061946902654874</v>
      </c>
      <c r="R60" s="108">
        <f t="shared" si="10"/>
        <v>7.938053097345126</v>
      </c>
      <c r="S60" s="108">
        <v>69</v>
      </c>
      <c r="T60" s="70">
        <v>109</v>
      </c>
      <c r="U60" s="106">
        <f t="shared" si="11"/>
        <v>7521</v>
      </c>
      <c r="V60" s="27" t="s">
        <v>143</v>
      </c>
      <c r="W60" s="37" t="s">
        <v>313</v>
      </c>
      <c r="X60" s="101">
        <f t="shared" si="5"/>
        <v>1504.2</v>
      </c>
      <c r="Y60" s="101">
        <f t="shared" si="6"/>
        <v>9025.2</v>
      </c>
    </row>
    <row r="61" spans="1:25" ht="15.75" thickBot="1">
      <c r="A61" s="27">
        <v>37</v>
      </c>
      <c r="B61" s="62" t="s">
        <v>350</v>
      </c>
      <c r="C61" s="110">
        <v>2</v>
      </c>
      <c r="D61" s="60" t="s">
        <v>574</v>
      </c>
      <c r="E61" s="54" t="s">
        <v>224</v>
      </c>
      <c r="F61" s="36" t="s">
        <v>740</v>
      </c>
      <c r="G61" s="37">
        <v>4</v>
      </c>
      <c r="H61" s="65">
        <f t="shared" si="7"/>
        <v>24</v>
      </c>
      <c r="I61" s="27">
        <f t="shared" si="8"/>
        <v>48</v>
      </c>
      <c r="J61" s="38"/>
      <c r="K61" s="38"/>
      <c r="L61" s="38">
        <v>19</v>
      </c>
      <c r="M61" s="38">
        <v>5</v>
      </c>
      <c r="N61" s="38"/>
      <c r="O61" s="38"/>
      <c r="P61" s="39">
        <v>2</v>
      </c>
      <c r="Q61" s="108">
        <f t="shared" si="9"/>
        <v>46.4070796460177</v>
      </c>
      <c r="R61" s="108">
        <f t="shared" si="10"/>
        <v>6.032920353982298</v>
      </c>
      <c r="S61" s="108">
        <v>52.44</v>
      </c>
      <c r="T61" s="70">
        <v>109</v>
      </c>
      <c r="U61" s="106">
        <f t="shared" si="11"/>
        <v>5715.96</v>
      </c>
      <c r="V61" s="27" t="s">
        <v>143</v>
      </c>
      <c r="W61" s="37" t="s">
        <v>313</v>
      </c>
      <c r="X61" s="101">
        <f t="shared" si="5"/>
        <v>1143.192</v>
      </c>
      <c r="Y61" s="101">
        <f t="shared" si="6"/>
        <v>6859.152</v>
      </c>
    </row>
    <row r="62" spans="1:25" ht="15.75" thickBot="1">
      <c r="A62" s="27">
        <v>38</v>
      </c>
      <c r="B62" s="62" t="s">
        <v>351</v>
      </c>
      <c r="C62" s="110">
        <v>1</v>
      </c>
      <c r="D62" s="34" t="s">
        <v>591</v>
      </c>
      <c r="E62" s="37" t="s">
        <v>224</v>
      </c>
      <c r="F62" s="36" t="s">
        <v>741</v>
      </c>
      <c r="G62" s="37">
        <v>2</v>
      </c>
      <c r="H62" s="65">
        <f t="shared" si="7"/>
        <v>1.64</v>
      </c>
      <c r="I62" s="27">
        <f t="shared" si="8"/>
        <v>3.28</v>
      </c>
      <c r="J62" s="38"/>
      <c r="K62" s="38"/>
      <c r="L62" s="38">
        <v>1.64</v>
      </c>
      <c r="M62" s="38"/>
      <c r="N62" s="38"/>
      <c r="O62" s="38"/>
      <c r="P62" s="39">
        <v>2</v>
      </c>
      <c r="Q62" s="108">
        <f t="shared" si="9"/>
        <v>16.194690265486727</v>
      </c>
      <c r="R62" s="108">
        <f t="shared" si="10"/>
        <v>2.1053097345132734</v>
      </c>
      <c r="S62" s="108">
        <v>18.3</v>
      </c>
      <c r="T62" s="70">
        <v>109</v>
      </c>
      <c r="U62" s="106">
        <f t="shared" si="11"/>
        <v>1994.7</v>
      </c>
      <c r="V62" s="27" t="s">
        <v>143</v>
      </c>
      <c r="W62" s="37" t="s">
        <v>313</v>
      </c>
      <c r="X62" s="101">
        <f t="shared" si="5"/>
        <v>398.94000000000005</v>
      </c>
      <c r="Y62" s="101">
        <f t="shared" si="6"/>
        <v>2393.6400000000003</v>
      </c>
    </row>
    <row r="63" spans="1:25" ht="15.75" thickBot="1">
      <c r="A63" s="27">
        <v>39</v>
      </c>
      <c r="B63" s="62" t="s">
        <v>352</v>
      </c>
      <c r="C63" s="110">
        <v>1</v>
      </c>
      <c r="D63" s="34" t="s">
        <v>591</v>
      </c>
      <c r="E63" s="37" t="s">
        <v>224</v>
      </c>
      <c r="F63" s="36" t="s">
        <v>742</v>
      </c>
      <c r="G63" s="37">
        <v>3</v>
      </c>
      <c r="H63" s="65">
        <f t="shared" si="7"/>
        <v>1.36</v>
      </c>
      <c r="I63" s="27">
        <f t="shared" si="8"/>
        <v>2.72</v>
      </c>
      <c r="J63" s="38"/>
      <c r="K63" s="38"/>
      <c r="L63" s="38">
        <v>1.36</v>
      </c>
      <c r="M63" s="38"/>
      <c r="N63" s="38"/>
      <c r="O63" s="38"/>
      <c r="P63" s="39">
        <v>2</v>
      </c>
      <c r="Q63" s="108">
        <f t="shared" si="9"/>
        <v>16.97345132743363</v>
      </c>
      <c r="R63" s="108">
        <f t="shared" si="10"/>
        <v>2.2065486725663703</v>
      </c>
      <c r="S63" s="108">
        <v>19.18</v>
      </c>
      <c r="T63" s="70">
        <v>109</v>
      </c>
      <c r="U63" s="106">
        <f t="shared" si="11"/>
        <v>2090.62</v>
      </c>
      <c r="V63" s="27" t="s">
        <v>143</v>
      </c>
      <c r="W63" s="37" t="s">
        <v>313</v>
      </c>
      <c r="X63" s="101">
        <f t="shared" si="5"/>
        <v>418.124</v>
      </c>
      <c r="Y63" s="101">
        <f t="shared" si="6"/>
        <v>2508.7439999999997</v>
      </c>
    </row>
    <row r="64" spans="1:25" ht="15.75" thickBot="1">
      <c r="A64" s="27">
        <v>40</v>
      </c>
      <c r="B64" s="62" t="s">
        <v>353</v>
      </c>
      <c r="C64" s="110">
        <v>1</v>
      </c>
      <c r="D64" s="34" t="s">
        <v>591</v>
      </c>
      <c r="E64" s="37" t="s">
        <v>224</v>
      </c>
      <c r="F64" s="36" t="s">
        <v>743</v>
      </c>
      <c r="G64" s="37">
        <v>3</v>
      </c>
      <c r="H64" s="65">
        <f t="shared" si="7"/>
        <v>1.36</v>
      </c>
      <c r="I64" s="27">
        <f t="shared" si="8"/>
        <v>2.72</v>
      </c>
      <c r="J64" s="38"/>
      <c r="K64" s="38"/>
      <c r="L64" s="38">
        <v>1.36</v>
      </c>
      <c r="M64" s="38"/>
      <c r="N64" s="38"/>
      <c r="O64" s="38"/>
      <c r="P64" s="39">
        <v>2</v>
      </c>
      <c r="Q64" s="108">
        <f t="shared" si="9"/>
        <v>16.97345132743363</v>
      </c>
      <c r="R64" s="108">
        <f t="shared" si="10"/>
        <v>2.2065486725663703</v>
      </c>
      <c r="S64" s="108">
        <v>19.18</v>
      </c>
      <c r="T64" s="70">
        <v>109</v>
      </c>
      <c r="U64" s="106">
        <f t="shared" si="11"/>
        <v>2090.62</v>
      </c>
      <c r="V64" s="27" t="s">
        <v>143</v>
      </c>
      <c r="W64" s="37" t="s">
        <v>313</v>
      </c>
      <c r="X64" s="101">
        <f t="shared" si="5"/>
        <v>418.124</v>
      </c>
      <c r="Y64" s="101">
        <f t="shared" si="6"/>
        <v>2508.7439999999997</v>
      </c>
    </row>
    <row r="65" spans="1:25" ht="15.75" thickBot="1">
      <c r="A65" s="27">
        <v>41</v>
      </c>
      <c r="B65" s="62" t="s">
        <v>354</v>
      </c>
      <c r="C65" s="110">
        <v>1</v>
      </c>
      <c r="D65" s="34" t="s">
        <v>591</v>
      </c>
      <c r="E65" s="37" t="s">
        <v>224</v>
      </c>
      <c r="F65" s="36" t="s">
        <v>744</v>
      </c>
      <c r="G65" s="37">
        <v>2</v>
      </c>
      <c r="H65" s="65">
        <f t="shared" si="7"/>
        <v>1.2</v>
      </c>
      <c r="I65" s="27">
        <f t="shared" si="8"/>
        <v>2.4</v>
      </c>
      <c r="J65" s="38"/>
      <c r="K65" s="38"/>
      <c r="L65" s="38">
        <v>1.2</v>
      </c>
      <c r="M65" s="38"/>
      <c r="N65" s="38"/>
      <c r="O65" s="38"/>
      <c r="P65" s="39">
        <v>2</v>
      </c>
      <c r="Q65" s="108">
        <f t="shared" si="9"/>
        <v>15.787610619469028</v>
      </c>
      <c r="R65" s="108">
        <f t="shared" si="10"/>
        <v>2.052389380530972</v>
      </c>
      <c r="S65" s="108">
        <v>17.84</v>
      </c>
      <c r="T65" s="70">
        <v>109</v>
      </c>
      <c r="U65" s="106">
        <f t="shared" si="11"/>
        <v>1944.56</v>
      </c>
      <c r="V65" s="27" t="s">
        <v>143</v>
      </c>
      <c r="W65" s="37" t="s">
        <v>313</v>
      </c>
      <c r="X65" s="101">
        <f t="shared" si="5"/>
        <v>388.91200000000003</v>
      </c>
      <c r="Y65" s="101">
        <f t="shared" si="6"/>
        <v>2333.4719999999998</v>
      </c>
    </row>
    <row r="66" spans="1:25" ht="24" thickBot="1">
      <c r="A66" s="27">
        <v>42</v>
      </c>
      <c r="B66" s="62" t="s">
        <v>355</v>
      </c>
      <c r="C66" s="110">
        <v>1</v>
      </c>
      <c r="D66" s="34" t="s">
        <v>287</v>
      </c>
      <c r="E66" s="37" t="s">
        <v>224</v>
      </c>
      <c r="F66" s="36" t="s">
        <v>745</v>
      </c>
      <c r="G66" s="37">
        <v>1</v>
      </c>
      <c r="H66" s="65">
        <f t="shared" si="7"/>
        <v>14.3</v>
      </c>
      <c r="I66" s="27">
        <f t="shared" si="8"/>
        <v>28.6</v>
      </c>
      <c r="J66" s="38"/>
      <c r="K66" s="38"/>
      <c r="L66" s="38">
        <v>12.8</v>
      </c>
      <c r="M66" s="38"/>
      <c r="N66" s="38">
        <v>1.5</v>
      </c>
      <c r="O66" s="38"/>
      <c r="P66" s="39">
        <v>2</v>
      </c>
      <c r="Q66" s="108">
        <f t="shared" si="9"/>
        <v>28.65486725663717</v>
      </c>
      <c r="R66" s="108">
        <f t="shared" si="10"/>
        <v>3.725132743362831</v>
      </c>
      <c r="S66" s="108">
        <v>32.38</v>
      </c>
      <c r="T66" s="70">
        <v>109</v>
      </c>
      <c r="U66" s="106">
        <f t="shared" si="11"/>
        <v>3529.42</v>
      </c>
      <c r="V66" s="27" t="s">
        <v>143</v>
      </c>
      <c r="W66" s="37" t="s">
        <v>313</v>
      </c>
      <c r="X66" s="101">
        <f t="shared" si="5"/>
        <v>705.884</v>
      </c>
      <c r="Y66" s="101">
        <f t="shared" si="6"/>
        <v>4235.304</v>
      </c>
    </row>
    <row r="67" spans="1:25" ht="35.25" thickBot="1">
      <c r="A67" s="27">
        <v>43</v>
      </c>
      <c r="B67" s="62" t="s">
        <v>356</v>
      </c>
      <c r="C67" s="110">
        <v>2</v>
      </c>
      <c r="D67" s="34" t="s">
        <v>592</v>
      </c>
      <c r="E67" s="37" t="s">
        <v>224</v>
      </c>
      <c r="F67" s="36" t="s">
        <v>746</v>
      </c>
      <c r="G67" s="37">
        <v>4</v>
      </c>
      <c r="H67" s="65">
        <f t="shared" si="7"/>
        <v>30</v>
      </c>
      <c r="I67" s="27">
        <f t="shared" si="8"/>
        <v>60</v>
      </c>
      <c r="J67" s="38"/>
      <c r="K67" s="38"/>
      <c r="L67" s="38">
        <v>30</v>
      </c>
      <c r="M67" s="38"/>
      <c r="N67" s="38"/>
      <c r="O67" s="38"/>
      <c r="P67" s="39">
        <v>2</v>
      </c>
      <c r="Q67" s="108">
        <f t="shared" si="9"/>
        <v>56.69911504424779</v>
      </c>
      <c r="R67" s="108">
        <f t="shared" si="10"/>
        <v>7.370884955752203</v>
      </c>
      <c r="S67" s="108">
        <v>64.07</v>
      </c>
      <c r="T67" s="70">
        <v>109</v>
      </c>
      <c r="U67" s="106">
        <f t="shared" si="11"/>
        <v>6983.629999999999</v>
      </c>
      <c r="V67" s="27" t="s">
        <v>143</v>
      </c>
      <c r="W67" s="37" t="s">
        <v>313</v>
      </c>
      <c r="X67" s="101">
        <f t="shared" si="5"/>
        <v>1396.7259999999999</v>
      </c>
      <c r="Y67" s="101">
        <f t="shared" si="6"/>
        <v>8380.356</v>
      </c>
    </row>
    <row r="68" spans="1:25" ht="15.75" thickBot="1">
      <c r="A68" s="27">
        <v>44</v>
      </c>
      <c r="B68" s="62" t="s">
        <v>357</v>
      </c>
      <c r="C68" s="110">
        <v>2</v>
      </c>
      <c r="D68" s="34" t="s">
        <v>593</v>
      </c>
      <c r="E68" s="37" t="s">
        <v>224</v>
      </c>
      <c r="F68" s="36" t="s">
        <v>747</v>
      </c>
      <c r="G68" s="37">
        <v>3</v>
      </c>
      <c r="H68" s="65">
        <f t="shared" si="7"/>
        <v>17.3</v>
      </c>
      <c r="I68" s="27">
        <f t="shared" si="8"/>
        <v>34.6</v>
      </c>
      <c r="J68" s="38"/>
      <c r="K68" s="38"/>
      <c r="L68" s="38">
        <v>17.3</v>
      </c>
      <c r="M68" s="38"/>
      <c r="N68" s="38"/>
      <c r="O68" s="38"/>
      <c r="P68" s="39">
        <v>2</v>
      </c>
      <c r="Q68" s="108">
        <f t="shared" si="9"/>
        <v>32.69911504424779</v>
      </c>
      <c r="R68" s="108">
        <f t="shared" si="10"/>
        <v>4.250884955752213</v>
      </c>
      <c r="S68" s="108">
        <v>36.95</v>
      </c>
      <c r="T68" s="70">
        <v>109</v>
      </c>
      <c r="U68" s="106">
        <f t="shared" si="11"/>
        <v>4027.55</v>
      </c>
      <c r="V68" s="27" t="s">
        <v>143</v>
      </c>
      <c r="W68" s="37" t="s">
        <v>313</v>
      </c>
      <c r="X68" s="101">
        <f t="shared" si="5"/>
        <v>805.5100000000001</v>
      </c>
      <c r="Y68" s="101">
        <f t="shared" si="6"/>
        <v>4833.06</v>
      </c>
    </row>
    <row r="69" spans="1:25" ht="15.75" thickBot="1">
      <c r="A69" s="27">
        <v>45</v>
      </c>
      <c r="B69" s="62" t="s">
        <v>358</v>
      </c>
      <c r="C69" s="110">
        <v>1</v>
      </c>
      <c r="D69" s="34" t="s">
        <v>594</v>
      </c>
      <c r="E69" s="37" t="s">
        <v>224</v>
      </c>
      <c r="F69" s="36" t="s">
        <v>748</v>
      </c>
      <c r="G69" s="37">
        <v>3</v>
      </c>
      <c r="H69" s="65">
        <f t="shared" si="7"/>
        <v>9.2</v>
      </c>
      <c r="I69" s="27">
        <f t="shared" si="8"/>
        <v>18.4</v>
      </c>
      <c r="J69" s="38"/>
      <c r="K69" s="38"/>
      <c r="L69" s="38"/>
      <c r="M69" s="38">
        <v>1.5</v>
      </c>
      <c r="N69" s="38"/>
      <c r="O69" s="38">
        <v>7.7</v>
      </c>
      <c r="P69" s="39">
        <v>2</v>
      </c>
      <c r="Q69" s="108">
        <f t="shared" si="9"/>
        <v>28.238938053097346</v>
      </c>
      <c r="R69" s="108">
        <f t="shared" si="10"/>
        <v>3.671061946902654</v>
      </c>
      <c r="S69" s="108">
        <v>31.91</v>
      </c>
      <c r="T69" s="70">
        <v>109</v>
      </c>
      <c r="U69" s="106">
        <f t="shared" si="11"/>
        <v>3478.19</v>
      </c>
      <c r="V69" s="27" t="s">
        <v>143</v>
      </c>
      <c r="W69" s="37" t="s">
        <v>313</v>
      </c>
      <c r="X69" s="101">
        <f t="shared" si="5"/>
        <v>695.638</v>
      </c>
      <c r="Y69" s="101">
        <f t="shared" si="6"/>
        <v>4173.828</v>
      </c>
    </row>
    <row r="70" spans="1:25" ht="15.75" thickBot="1">
      <c r="A70" s="27">
        <v>46</v>
      </c>
      <c r="B70" s="62" t="s">
        <v>359</v>
      </c>
      <c r="C70" s="110">
        <v>1</v>
      </c>
      <c r="D70" s="34" t="s">
        <v>595</v>
      </c>
      <c r="E70" s="37" t="s">
        <v>224</v>
      </c>
      <c r="F70" s="36" t="s">
        <v>749</v>
      </c>
      <c r="G70" s="37">
        <v>2</v>
      </c>
      <c r="H70" s="65">
        <f t="shared" si="7"/>
        <v>2.5</v>
      </c>
      <c r="I70" s="27">
        <f t="shared" si="8"/>
        <v>5</v>
      </c>
      <c r="J70" s="38"/>
      <c r="K70" s="38"/>
      <c r="L70" s="38">
        <v>2.5</v>
      </c>
      <c r="M70" s="38"/>
      <c r="N70" s="38"/>
      <c r="O70" s="38"/>
      <c r="P70" s="39">
        <v>2</v>
      </c>
      <c r="Q70" s="108">
        <f t="shared" si="9"/>
        <v>16.97345132743363</v>
      </c>
      <c r="R70" s="108">
        <f t="shared" si="10"/>
        <v>2.2065486725663703</v>
      </c>
      <c r="S70" s="108">
        <v>19.18</v>
      </c>
      <c r="T70" s="70">
        <v>109</v>
      </c>
      <c r="U70" s="106">
        <f t="shared" si="11"/>
        <v>2090.62</v>
      </c>
      <c r="V70" s="27" t="s">
        <v>143</v>
      </c>
      <c r="W70" s="37" t="s">
        <v>313</v>
      </c>
      <c r="X70" s="101">
        <f t="shared" si="5"/>
        <v>418.124</v>
      </c>
      <c r="Y70" s="101">
        <f t="shared" si="6"/>
        <v>2508.7439999999997</v>
      </c>
    </row>
    <row r="71" spans="1:25" ht="24" thickBot="1">
      <c r="A71" s="27">
        <v>47</v>
      </c>
      <c r="B71" s="62" t="s">
        <v>360</v>
      </c>
      <c r="C71" s="110">
        <v>1</v>
      </c>
      <c r="D71" s="34" t="s">
        <v>590</v>
      </c>
      <c r="E71" s="37" t="s">
        <v>224</v>
      </c>
      <c r="F71" s="36" t="s">
        <v>750</v>
      </c>
      <c r="G71" s="37">
        <v>1</v>
      </c>
      <c r="H71" s="65">
        <f t="shared" si="7"/>
        <v>20.6</v>
      </c>
      <c r="I71" s="27">
        <f t="shared" si="8"/>
        <v>41.2</v>
      </c>
      <c r="J71" s="38"/>
      <c r="K71" s="38"/>
      <c r="L71" s="38">
        <v>20.6</v>
      </c>
      <c r="M71" s="38"/>
      <c r="N71" s="38"/>
      <c r="O71" s="38"/>
      <c r="P71" s="39">
        <v>2</v>
      </c>
      <c r="Q71" s="108">
        <f t="shared" si="9"/>
        <v>38.93805309734513</v>
      </c>
      <c r="R71" s="108">
        <f t="shared" si="10"/>
        <v>5.061946902654867</v>
      </c>
      <c r="S71" s="108">
        <v>44</v>
      </c>
      <c r="T71" s="70">
        <v>109</v>
      </c>
      <c r="U71" s="106">
        <f t="shared" si="11"/>
        <v>4796</v>
      </c>
      <c r="V71" s="27" t="s">
        <v>143</v>
      </c>
      <c r="W71" s="37" t="s">
        <v>313</v>
      </c>
      <c r="X71" s="101">
        <f t="shared" si="5"/>
        <v>959.2</v>
      </c>
      <c r="Y71" s="101">
        <f t="shared" si="6"/>
        <v>5755.2</v>
      </c>
    </row>
    <row r="72" spans="1:25" ht="24" thickBot="1">
      <c r="A72" s="27">
        <v>48</v>
      </c>
      <c r="B72" s="62" t="s">
        <v>361</v>
      </c>
      <c r="C72" s="110">
        <v>1</v>
      </c>
      <c r="D72" s="34" t="s">
        <v>596</v>
      </c>
      <c r="E72" s="37" t="s">
        <v>224</v>
      </c>
      <c r="F72" s="36" t="s">
        <v>751</v>
      </c>
      <c r="G72" s="37">
        <v>3</v>
      </c>
      <c r="H72" s="65">
        <f t="shared" si="7"/>
        <v>3.5</v>
      </c>
      <c r="I72" s="27">
        <f t="shared" si="8"/>
        <v>7</v>
      </c>
      <c r="J72" s="38"/>
      <c r="K72" s="38"/>
      <c r="L72" s="38">
        <v>3.5</v>
      </c>
      <c r="M72" s="38"/>
      <c r="N72" s="38"/>
      <c r="O72" s="38"/>
      <c r="P72" s="39">
        <v>2</v>
      </c>
      <c r="Q72" s="108">
        <f t="shared" si="9"/>
        <v>17.88495575221239</v>
      </c>
      <c r="R72" s="108">
        <f t="shared" si="10"/>
        <v>2.325044247787609</v>
      </c>
      <c r="S72" s="108">
        <v>20.21</v>
      </c>
      <c r="T72" s="70">
        <v>109</v>
      </c>
      <c r="U72" s="106">
        <f t="shared" si="11"/>
        <v>2202.89</v>
      </c>
      <c r="V72" s="27" t="s">
        <v>143</v>
      </c>
      <c r="W72" s="37" t="s">
        <v>313</v>
      </c>
      <c r="X72" s="101">
        <f t="shared" si="5"/>
        <v>440.578</v>
      </c>
      <c r="Y72" s="101">
        <f t="shared" si="6"/>
        <v>2643.468</v>
      </c>
    </row>
    <row r="73" spans="1:25" ht="24" thickBot="1">
      <c r="A73" s="27">
        <v>49</v>
      </c>
      <c r="B73" s="62" t="s">
        <v>362</v>
      </c>
      <c r="C73" s="110">
        <v>1</v>
      </c>
      <c r="D73" s="34" t="s">
        <v>596</v>
      </c>
      <c r="E73" s="37" t="s">
        <v>224</v>
      </c>
      <c r="F73" s="36" t="s">
        <v>751</v>
      </c>
      <c r="G73" s="37">
        <v>3</v>
      </c>
      <c r="H73" s="65">
        <f t="shared" si="7"/>
        <v>3.5</v>
      </c>
      <c r="I73" s="27">
        <f t="shared" si="8"/>
        <v>7</v>
      </c>
      <c r="J73" s="38"/>
      <c r="K73" s="38"/>
      <c r="L73" s="38">
        <v>3.5</v>
      </c>
      <c r="M73" s="38"/>
      <c r="N73" s="38"/>
      <c r="O73" s="38"/>
      <c r="P73" s="39">
        <v>2</v>
      </c>
      <c r="Q73" s="108">
        <f t="shared" si="9"/>
        <v>17.88495575221239</v>
      </c>
      <c r="R73" s="108">
        <f t="shared" si="10"/>
        <v>2.325044247787609</v>
      </c>
      <c r="S73" s="108">
        <v>20.21</v>
      </c>
      <c r="T73" s="70">
        <v>109</v>
      </c>
      <c r="U73" s="106">
        <f t="shared" si="11"/>
        <v>2202.89</v>
      </c>
      <c r="V73" s="27" t="s">
        <v>143</v>
      </c>
      <c r="W73" s="37" t="s">
        <v>313</v>
      </c>
      <c r="X73" s="101">
        <f t="shared" si="5"/>
        <v>440.578</v>
      </c>
      <c r="Y73" s="101">
        <f t="shared" si="6"/>
        <v>2643.468</v>
      </c>
    </row>
    <row r="74" spans="1:25" ht="15.75" thickBot="1">
      <c r="A74" s="27">
        <v>50</v>
      </c>
      <c r="B74" s="62" t="s">
        <v>363</v>
      </c>
      <c r="C74" s="110">
        <v>2</v>
      </c>
      <c r="D74" s="34" t="s">
        <v>597</v>
      </c>
      <c r="E74" s="37" t="s">
        <v>224</v>
      </c>
      <c r="F74" s="36" t="s">
        <v>752</v>
      </c>
      <c r="G74" s="37">
        <v>1</v>
      </c>
      <c r="H74" s="65">
        <f t="shared" si="7"/>
        <v>6</v>
      </c>
      <c r="I74" s="27">
        <f t="shared" si="8"/>
        <v>12</v>
      </c>
      <c r="J74" s="38"/>
      <c r="K74" s="38"/>
      <c r="L74" s="38"/>
      <c r="M74" s="38">
        <v>6</v>
      </c>
      <c r="N74" s="38"/>
      <c r="O74" s="38"/>
      <c r="P74" s="39">
        <v>2</v>
      </c>
      <c r="Q74" s="108">
        <f t="shared" si="9"/>
        <v>21.415929203539825</v>
      </c>
      <c r="R74" s="108">
        <f t="shared" si="10"/>
        <v>2.784070796460174</v>
      </c>
      <c r="S74" s="108">
        <v>24.2</v>
      </c>
      <c r="T74" s="70">
        <v>109</v>
      </c>
      <c r="U74" s="106">
        <f t="shared" si="11"/>
        <v>2637.7999999999997</v>
      </c>
      <c r="V74" s="27" t="s">
        <v>143</v>
      </c>
      <c r="W74" s="37" t="s">
        <v>313</v>
      </c>
      <c r="X74" s="101">
        <f t="shared" si="5"/>
        <v>527.56</v>
      </c>
      <c r="Y74" s="101">
        <f t="shared" si="6"/>
        <v>3165.3599999999997</v>
      </c>
    </row>
    <row r="75" spans="1:25" ht="24" thickBot="1">
      <c r="A75" s="27">
        <v>51</v>
      </c>
      <c r="B75" s="62" t="s">
        <v>364</v>
      </c>
      <c r="C75" s="110">
        <v>2</v>
      </c>
      <c r="D75" s="34" t="s">
        <v>573</v>
      </c>
      <c r="E75" s="37" t="s">
        <v>224</v>
      </c>
      <c r="F75" s="36" t="s">
        <v>753</v>
      </c>
      <c r="G75" s="37">
        <v>3</v>
      </c>
      <c r="H75" s="65">
        <f t="shared" si="7"/>
        <v>23</v>
      </c>
      <c r="I75" s="27">
        <f t="shared" si="8"/>
        <v>46</v>
      </c>
      <c r="J75" s="38">
        <v>13</v>
      </c>
      <c r="K75" s="38"/>
      <c r="L75" s="38">
        <v>10</v>
      </c>
      <c r="M75" s="38"/>
      <c r="N75" s="38"/>
      <c r="O75" s="38"/>
      <c r="P75" s="39">
        <v>2</v>
      </c>
      <c r="Q75" s="108">
        <f t="shared" si="9"/>
        <v>44.247787610619476</v>
      </c>
      <c r="R75" s="108">
        <f t="shared" si="10"/>
        <v>5.752212389380524</v>
      </c>
      <c r="S75" s="108">
        <v>50</v>
      </c>
      <c r="T75" s="70">
        <v>109</v>
      </c>
      <c r="U75" s="106">
        <f t="shared" si="11"/>
        <v>5450</v>
      </c>
      <c r="V75" s="27" t="s">
        <v>143</v>
      </c>
      <c r="W75" s="37" t="s">
        <v>313</v>
      </c>
      <c r="X75" s="101">
        <f t="shared" si="5"/>
        <v>1090</v>
      </c>
      <c r="Y75" s="101">
        <f t="shared" si="6"/>
        <v>6540</v>
      </c>
    </row>
    <row r="76" spans="1:25" ht="35.25" thickBot="1">
      <c r="A76" s="27">
        <v>52</v>
      </c>
      <c r="B76" s="62" t="s">
        <v>365</v>
      </c>
      <c r="C76" s="110">
        <v>2</v>
      </c>
      <c r="D76" s="34" t="s">
        <v>598</v>
      </c>
      <c r="E76" s="37" t="s">
        <v>224</v>
      </c>
      <c r="F76" s="36" t="s">
        <v>754</v>
      </c>
      <c r="G76" s="37">
        <v>1</v>
      </c>
      <c r="H76" s="65">
        <f t="shared" si="7"/>
        <v>12.7</v>
      </c>
      <c r="I76" s="27">
        <f t="shared" si="8"/>
        <v>25.4</v>
      </c>
      <c r="J76" s="38"/>
      <c r="K76" s="38"/>
      <c r="L76" s="38"/>
      <c r="M76" s="38">
        <v>12.7</v>
      </c>
      <c r="N76" s="38"/>
      <c r="O76" s="38"/>
      <c r="P76" s="39">
        <v>2</v>
      </c>
      <c r="Q76" s="108">
        <f t="shared" si="9"/>
        <v>28.920353982300888</v>
      </c>
      <c r="R76" s="108">
        <f t="shared" si="10"/>
        <v>3.7596460176991116</v>
      </c>
      <c r="S76" s="108">
        <v>32.68</v>
      </c>
      <c r="T76" s="70">
        <v>109</v>
      </c>
      <c r="U76" s="106">
        <f t="shared" si="11"/>
        <v>3562.12</v>
      </c>
      <c r="V76" s="27" t="s">
        <v>143</v>
      </c>
      <c r="W76" s="37" t="s">
        <v>313</v>
      </c>
      <c r="X76" s="101">
        <f t="shared" si="5"/>
        <v>712.424</v>
      </c>
      <c r="Y76" s="101">
        <f t="shared" si="6"/>
        <v>4274.544</v>
      </c>
    </row>
    <row r="77" spans="1:25" ht="24" thickBot="1">
      <c r="A77" s="27">
        <v>53</v>
      </c>
      <c r="B77" s="62" t="s">
        <v>366</v>
      </c>
      <c r="C77" s="110">
        <v>1</v>
      </c>
      <c r="D77" s="60" t="s">
        <v>599</v>
      </c>
      <c r="E77" s="54" t="s">
        <v>224</v>
      </c>
      <c r="F77" s="36" t="s">
        <v>755</v>
      </c>
      <c r="G77" s="37">
        <v>4</v>
      </c>
      <c r="H77" s="65">
        <f t="shared" si="7"/>
        <v>6</v>
      </c>
      <c r="I77" s="27">
        <f t="shared" si="8"/>
        <v>12</v>
      </c>
      <c r="J77" s="38"/>
      <c r="K77" s="38"/>
      <c r="L77" s="38"/>
      <c r="M77" s="38">
        <v>6</v>
      </c>
      <c r="N77" s="38"/>
      <c r="O77" s="38"/>
      <c r="P77" s="39">
        <v>2</v>
      </c>
      <c r="Q77" s="108">
        <f t="shared" si="9"/>
        <v>21.415929203539825</v>
      </c>
      <c r="R77" s="108">
        <f t="shared" si="10"/>
        <v>2.784070796460174</v>
      </c>
      <c r="S77" s="108">
        <v>24.2</v>
      </c>
      <c r="T77" s="70">
        <v>109</v>
      </c>
      <c r="U77" s="106">
        <f t="shared" si="11"/>
        <v>2637.7999999999997</v>
      </c>
      <c r="V77" s="27" t="s">
        <v>143</v>
      </c>
      <c r="W77" s="37" t="s">
        <v>313</v>
      </c>
      <c r="X77" s="101">
        <f t="shared" si="5"/>
        <v>527.56</v>
      </c>
      <c r="Y77" s="101">
        <f t="shared" si="6"/>
        <v>3165.3599999999997</v>
      </c>
    </row>
    <row r="78" spans="1:25" ht="24" thickBot="1">
      <c r="A78" s="27">
        <v>54</v>
      </c>
      <c r="B78" s="62" t="s">
        <v>367</v>
      </c>
      <c r="C78" s="110">
        <v>1</v>
      </c>
      <c r="D78" s="60" t="s">
        <v>599</v>
      </c>
      <c r="E78" s="54" t="s">
        <v>224</v>
      </c>
      <c r="F78" s="36" t="s">
        <v>756</v>
      </c>
      <c r="G78" s="54">
        <v>2</v>
      </c>
      <c r="H78" s="65">
        <f t="shared" si="7"/>
        <v>3</v>
      </c>
      <c r="I78" s="27">
        <f t="shared" si="8"/>
        <v>6</v>
      </c>
      <c r="J78" s="38"/>
      <c r="K78" s="38"/>
      <c r="L78" s="38"/>
      <c r="M78" s="38">
        <v>3</v>
      </c>
      <c r="N78" s="38"/>
      <c r="O78" s="38"/>
      <c r="P78" s="39">
        <v>2</v>
      </c>
      <c r="Q78" s="108">
        <f t="shared" si="9"/>
        <v>18.06194690265487</v>
      </c>
      <c r="R78" s="108">
        <f t="shared" si="10"/>
        <v>2.3480530973451295</v>
      </c>
      <c r="S78" s="108">
        <v>20.41</v>
      </c>
      <c r="T78" s="70">
        <v>109</v>
      </c>
      <c r="U78" s="106">
        <f t="shared" si="11"/>
        <v>2224.69</v>
      </c>
      <c r="V78" s="27" t="s">
        <v>143</v>
      </c>
      <c r="W78" s="37" t="s">
        <v>313</v>
      </c>
      <c r="X78" s="101">
        <f t="shared" si="5"/>
        <v>444.93800000000005</v>
      </c>
      <c r="Y78" s="101">
        <f t="shared" si="6"/>
        <v>2669.628</v>
      </c>
    </row>
    <row r="79" spans="1:25" ht="15.75" thickBot="1">
      <c r="A79" s="27">
        <v>55</v>
      </c>
      <c r="B79" s="62" t="s">
        <v>368</v>
      </c>
      <c r="C79" s="110">
        <v>2</v>
      </c>
      <c r="D79" s="34" t="s">
        <v>600</v>
      </c>
      <c r="E79" s="47" t="s">
        <v>224</v>
      </c>
      <c r="F79" s="36" t="s">
        <v>757</v>
      </c>
      <c r="G79" s="47">
        <v>3</v>
      </c>
      <c r="H79" s="65">
        <f t="shared" si="7"/>
        <v>8.9</v>
      </c>
      <c r="I79" s="27">
        <f t="shared" si="8"/>
        <v>17.8</v>
      </c>
      <c r="J79" s="38"/>
      <c r="K79" s="38"/>
      <c r="L79" s="38"/>
      <c r="M79" s="38">
        <v>8.9</v>
      </c>
      <c r="N79" s="38"/>
      <c r="O79" s="38"/>
      <c r="P79" s="39">
        <v>2</v>
      </c>
      <c r="Q79" s="108">
        <f t="shared" si="9"/>
        <v>24.663716814159294</v>
      </c>
      <c r="R79" s="108">
        <f t="shared" si="10"/>
        <v>3.2062831858407073</v>
      </c>
      <c r="S79" s="108">
        <v>27.87</v>
      </c>
      <c r="T79" s="70">
        <v>109</v>
      </c>
      <c r="U79" s="106">
        <f t="shared" si="11"/>
        <v>3037.83</v>
      </c>
      <c r="V79" s="27" t="s">
        <v>143</v>
      </c>
      <c r="W79" s="37" t="s">
        <v>313</v>
      </c>
      <c r="X79" s="101">
        <f t="shared" si="5"/>
        <v>607.566</v>
      </c>
      <c r="Y79" s="101">
        <f t="shared" si="6"/>
        <v>3645.3959999999997</v>
      </c>
    </row>
    <row r="80" spans="1:25" ht="15.75" thickBot="1">
      <c r="A80" s="27">
        <v>56</v>
      </c>
      <c r="B80" s="62" t="s">
        <v>369</v>
      </c>
      <c r="C80" s="110">
        <v>1</v>
      </c>
      <c r="D80" s="34" t="s">
        <v>601</v>
      </c>
      <c r="E80" s="37" t="s">
        <v>224</v>
      </c>
      <c r="F80" s="36" t="s">
        <v>758</v>
      </c>
      <c r="G80" s="37">
        <v>4</v>
      </c>
      <c r="H80" s="65">
        <f t="shared" si="7"/>
        <v>19</v>
      </c>
      <c r="I80" s="27">
        <f t="shared" si="8"/>
        <v>38</v>
      </c>
      <c r="J80" s="38"/>
      <c r="K80" s="38"/>
      <c r="L80" s="38"/>
      <c r="M80" s="38">
        <v>19</v>
      </c>
      <c r="N80" s="38"/>
      <c r="O80" s="38"/>
      <c r="P80" s="39">
        <v>2</v>
      </c>
      <c r="Q80" s="108">
        <f t="shared" si="9"/>
        <v>39.90265486725664</v>
      </c>
      <c r="R80" s="108">
        <f t="shared" si="10"/>
        <v>5.18734513274336</v>
      </c>
      <c r="S80" s="108">
        <v>45.09</v>
      </c>
      <c r="T80" s="70">
        <v>109</v>
      </c>
      <c r="U80" s="106">
        <f t="shared" si="11"/>
        <v>4914.81</v>
      </c>
      <c r="V80" s="27" t="s">
        <v>143</v>
      </c>
      <c r="W80" s="37" t="s">
        <v>313</v>
      </c>
      <c r="X80" s="101">
        <f t="shared" si="5"/>
        <v>982.9620000000001</v>
      </c>
      <c r="Y80" s="101">
        <f t="shared" si="6"/>
        <v>5897.772000000001</v>
      </c>
    </row>
    <row r="81" spans="1:25" ht="15.75" thickBot="1">
      <c r="A81" s="27">
        <v>57</v>
      </c>
      <c r="B81" s="62" t="s">
        <v>370</v>
      </c>
      <c r="C81" s="110">
        <v>1</v>
      </c>
      <c r="D81" s="34" t="s">
        <v>601</v>
      </c>
      <c r="E81" s="37" t="s">
        <v>224</v>
      </c>
      <c r="F81" s="36" t="s">
        <v>759</v>
      </c>
      <c r="G81" s="37">
        <v>4</v>
      </c>
      <c r="H81" s="65">
        <f t="shared" si="7"/>
        <v>2.5</v>
      </c>
      <c r="I81" s="27">
        <f t="shared" si="8"/>
        <v>5</v>
      </c>
      <c r="J81" s="38"/>
      <c r="K81" s="38"/>
      <c r="L81" s="38"/>
      <c r="M81" s="38">
        <v>2.5</v>
      </c>
      <c r="N81" s="38"/>
      <c r="O81" s="38"/>
      <c r="P81" s="39">
        <v>2</v>
      </c>
      <c r="Q81" s="108">
        <f t="shared" si="9"/>
        <v>17.504424778761063</v>
      </c>
      <c r="R81" s="108">
        <f t="shared" si="10"/>
        <v>2.275575221238938</v>
      </c>
      <c r="S81" s="108">
        <v>19.78</v>
      </c>
      <c r="T81" s="70">
        <v>109</v>
      </c>
      <c r="U81" s="106">
        <f t="shared" si="11"/>
        <v>2156.02</v>
      </c>
      <c r="V81" s="27" t="s">
        <v>143</v>
      </c>
      <c r="W81" s="37" t="s">
        <v>313</v>
      </c>
      <c r="X81" s="101">
        <f t="shared" si="5"/>
        <v>431.204</v>
      </c>
      <c r="Y81" s="101">
        <f t="shared" si="6"/>
        <v>2587.224</v>
      </c>
    </row>
    <row r="82" spans="1:25" ht="24" thickBot="1">
      <c r="A82" s="27">
        <v>58</v>
      </c>
      <c r="B82" s="62" t="s">
        <v>371</v>
      </c>
      <c r="C82" s="110">
        <v>2</v>
      </c>
      <c r="D82" s="60" t="s">
        <v>602</v>
      </c>
      <c r="E82" s="54" t="s">
        <v>224</v>
      </c>
      <c r="F82" s="36" t="s">
        <v>757</v>
      </c>
      <c r="G82" s="37">
        <v>1</v>
      </c>
      <c r="H82" s="65">
        <f t="shared" si="7"/>
        <v>17</v>
      </c>
      <c r="I82" s="27">
        <f t="shared" si="8"/>
        <v>34</v>
      </c>
      <c r="J82" s="38"/>
      <c r="K82" s="38"/>
      <c r="L82" s="38"/>
      <c r="M82" s="38">
        <v>17</v>
      </c>
      <c r="N82" s="38"/>
      <c r="O82" s="38"/>
      <c r="P82" s="39">
        <v>2</v>
      </c>
      <c r="Q82" s="108">
        <f t="shared" si="9"/>
        <v>35.6991150442478</v>
      </c>
      <c r="R82" s="108">
        <f t="shared" si="10"/>
        <v>4.640884955752206</v>
      </c>
      <c r="S82" s="108">
        <v>40.34</v>
      </c>
      <c r="T82" s="70">
        <v>109</v>
      </c>
      <c r="U82" s="106">
        <f t="shared" si="11"/>
        <v>4397.06</v>
      </c>
      <c r="V82" s="27" t="s">
        <v>143</v>
      </c>
      <c r="W82" s="37" t="s">
        <v>313</v>
      </c>
      <c r="X82" s="101">
        <f t="shared" si="5"/>
        <v>879.4120000000001</v>
      </c>
      <c r="Y82" s="101">
        <f t="shared" si="6"/>
        <v>5276.472000000001</v>
      </c>
    </row>
    <row r="83" spans="1:25" ht="35.25" thickBot="1">
      <c r="A83" s="27">
        <v>59</v>
      </c>
      <c r="B83" s="62" t="s">
        <v>372</v>
      </c>
      <c r="C83" s="111" t="s">
        <v>140</v>
      </c>
      <c r="D83" s="34" t="s">
        <v>603</v>
      </c>
      <c r="E83" s="37" t="s">
        <v>224</v>
      </c>
      <c r="F83" s="36" t="s">
        <v>760</v>
      </c>
      <c r="G83" s="37">
        <v>4</v>
      </c>
      <c r="H83" s="65">
        <f t="shared" si="7"/>
        <v>33.6</v>
      </c>
      <c r="I83" s="27">
        <f t="shared" si="8"/>
        <v>67.2</v>
      </c>
      <c r="J83" s="38"/>
      <c r="K83" s="38"/>
      <c r="L83" s="38">
        <v>33.6</v>
      </c>
      <c r="M83" s="38"/>
      <c r="N83" s="38"/>
      <c r="O83" s="38"/>
      <c r="P83" s="39">
        <v>1</v>
      </c>
      <c r="Q83" s="108">
        <f t="shared" si="9"/>
        <v>31.752212389380535</v>
      </c>
      <c r="R83" s="108">
        <f t="shared" si="10"/>
        <v>4.1277876106194675</v>
      </c>
      <c r="S83" s="108">
        <v>35.88</v>
      </c>
      <c r="T83" s="70">
        <v>109</v>
      </c>
      <c r="U83" s="106">
        <f t="shared" si="11"/>
        <v>3910.92</v>
      </c>
      <c r="V83" s="27" t="s">
        <v>143</v>
      </c>
      <c r="W83" s="37" t="s">
        <v>313</v>
      </c>
      <c r="X83" s="101">
        <f t="shared" si="5"/>
        <v>782.1840000000001</v>
      </c>
      <c r="Y83" s="101">
        <f t="shared" si="6"/>
        <v>4693.104</v>
      </c>
    </row>
    <row r="84" spans="1:25" ht="35.25" thickBot="1">
      <c r="A84" s="27">
        <v>60</v>
      </c>
      <c r="B84" s="62" t="s">
        <v>373</v>
      </c>
      <c r="C84" s="110">
        <v>2</v>
      </c>
      <c r="D84" s="34" t="s">
        <v>604</v>
      </c>
      <c r="E84" s="37" t="s">
        <v>224</v>
      </c>
      <c r="F84" s="36" t="s">
        <v>761</v>
      </c>
      <c r="G84" s="37">
        <v>3</v>
      </c>
      <c r="H84" s="65">
        <f t="shared" si="7"/>
        <v>5.4</v>
      </c>
      <c r="I84" s="27">
        <f t="shared" si="8"/>
        <v>10.8</v>
      </c>
      <c r="J84" s="38"/>
      <c r="K84" s="38"/>
      <c r="L84" s="38"/>
      <c r="M84" s="38">
        <v>5.4</v>
      </c>
      <c r="N84" s="38"/>
      <c r="O84" s="38"/>
      <c r="P84" s="39">
        <v>2</v>
      </c>
      <c r="Q84" s="108">
        <f t="shared" si="9"/>
        <v>20.75221238938053</v>
      </c>
      <c r="R84" s="108">
        <f t="shared" si="10"/>
        <v>2.697787610619468</v>
      </c>
      <c r="S84" s="108">
        <v>23.45</v>
      </c>
      <c r="T84" s="70">
        <v>109</v>
      </c>
      <c r="U84" s="106">
        <f t="shared" si="11"/>
        <v>2556.0499999999997</v>
      </c>
      <c r="V84" s="27" t="s">
        <v>143</v>
      </c>
      <c r="W84" s="37" t="s">
        <v>313</v>
      </c>
      <c r="X84" s="101">
        <f t="shared" si="5"/>
        <v>511.21</v>
      </c>
      <c r="Y84" s="101">
        <f t="shared" si="6"/>
        <v>3067.2599999999998</v>
      </c>
    </row>
    <row r="85" spans="1:25" ht="24" thickBot="1">
      <c r="A85" s="27">
        <v>61</v>
      </c>
      <c r="B85" s="62" t="s">
        <v>374</v>
      </c>
      <c r="C85" s="110">
        <v>2</v>
      </c>
      <c r="D85" s="60" t="s">
        <v>605</v>
      </c>
      <c r="E85" s="54" t="s">
        <v>224</v>
      </c>
      <c r="F85" s="36" t="s">
        <v>762</v>
      </c>
      <c r="G85" s="54">
        <v>2</v>
      </c>
      <c r="H85" s="65">
        <f t="shared" si="7"/>
        <v>3.5</v>
      </c>
      <c r="I85" s="27">
        <f t="shared" si="8"/>
        <v>7</v>
      </c>
      <c r="J85" s="38"/>
      <c r="K85" s="38"/>
      <c r="L85" s="38"/>
      <c r="M85" s="38">
        <v>3.5</v>
      </c>
      <c r="N85" s="38"/>
      <c r="O85" s="38"/>
      <c r="P85" s="39">
        <v>2</v>
      </c>
      <c r="Q85" s="108">
        <f t="shared" si="9"/>
        <v>18.398230088495577</v>
      </c>
      <c r="R85" s="108">
        <f t="shared" si="10"/>
        <v>2.391769911504422</v>
      </c>
      <c r="S85" s="108">
        <v>20.79</v>
      </c>
      <c r="T85" s="70">
        <v>109</v>
      </c>
      <c r="U85" s="106">
        <f t="shared" si="11"/>
        <v>2266.11</v>
      </c>
      <c r="V85" s="27" t="s">
        <v>143</v>
      </c>
      <c r="W85" s="37" t="s">
        <v>313</v>
      </c>
      <c r="X85" s="101">
        <f t="shared" si="5"/>
        <v>453.22200000000004</v>
      </c>
      <c r="Y85" s="101">
        <f t="shared" si="6"/>
        <v>2719.3320000000003</v>
      </c>
    </row>
    <row r="86" spans="1:25" ht="24" thickBot="1">
      <c r="A86" s="27">
        <v>62</v>
      </c>
      <c r="B86" s="62" t="s">
        <v>375</v>
      </c>
      <c r="C86" s="111" t="s">
        <v>140</v>
      </c>
      <c r="D86" s="34" t="s">
        <v>606</v>
      </c>
      <c r="E86" s="37" t="s">
        <v>224</v>
      </c>
      <c r="F86" s="36" t="s">
        <v>763</v>
      </c>
      <c r="G86" s="37">
        <v>2</v>
      </c>
      <c r="H86" s="65">
        <f t="shared" si="7"/>
        <v>3.2</v>
      </c>
      <c r="I86" s="27">
        <f t="shared" si="8"/>
        <v>6.4</v>
      </c>
      <c r="J86" s="38"/>
      <c r="K86" s="38"/>
      <c r="L86" s="38">
        <v>3.2</v>
      </c>
      <c r="M86" s="38"/>
      <c r="N86" s="38"/>
      <c r="O86" s="38"/>
      <c r="P86" s="39">
        <v>2</v>
      </c>
      <c r="Q86" s="108">
        <f t="shared" si="9"/>
        <v>18.283185840707965</v>
      </c>
      <c r="R86" s="108">
        <f t="shared" si="10"/>
        <v>2.376814159292035</v>
      </c>
      <c r="S86" s="108">
        <v>20.66</v>
      </c>
      <c r="T86" s="70">
        <v>109</v>
      </c>
      <c r="U86" s="106">
        <f t="shared" si="11"/>
        <v>2251.94</v>
      </c>
      <c r="V86" s="27" t="s">
        <v>143</v>
      </c>
      <c r="W86" s="37" t="s">
        <v>313</v>
      </c>
      <c r="X86" s="101">
        <f t="shared" si="5"/>
        <v>450.38800000000003</v>
      </c>
      <c r="Y86" s="101">
        <f t="shared" si="6"/>
        <v>2702.328</v>
      </c>
    </row>
    <row r="87" spans="1:25" ht="24" thickBot="1">
      <c r="A87" s="27">
        <v>63</v>
      </c>
      <c r="B87" s="62" t="s">
        <v>376</v>
      </c>
      <c r="C87" s="110">
        <v>1</v>
      </c>
      <c r="D87" s="34" t="s">
        <v>607</v>
      </c>
      <c r="E87" s="37" t="s">
        <v>224</v>
      </c>
      <c r="F87" s="36" t="s">
        <v>764</v>
      </c>
      <c r="G87" s="37">
        <v>4</v>
      </c>
      <c r="H87" s="65">
        <f t="shared" si="7"/>
        <v>5.5</v>
      </c>
      <c r="I87" s="27">
        <f t="shared" si="8"/>
        <v>11</v>
      </c>
      <c r="J87" s="38"/>
      <c r="K87" s="38"/>
      <c r="L87" s="38"/>
      <c r="M87" s="38">
        <v>5.5</v>
      </c>
      <c r="N87" s="38"/>
      <c r="O87" s="38"/>
      <c r="P87" s="39">
        <v>2</v>
      </c>
      <c r="Q87" s="108">
        <f t="shared" si="9"/>
        <v>20.85840707964602</v>
      </c>
      <c r="R87" s="108">
        <f t="shared" si="10"/>
        <v>2.7115929203539793</v>
      </c>
      <c r="S87" s="108">
        <v>23.57</v>
      </c>
      <c r="T87" s="70">
        <v>109</v>
      </c>
      <c r="U87" s="106">
        <f t="shared" si="11"/>
        <v>2569.13</v>
      </c>
      <c r="V87" s="27" t="s">
        <v>143</v>
      </c>
      <c r="W87" s="37" t="s">
        <v>313</v>
      </c>
      <c r="X87" s="101">
        <f t="shared" si="5"/>
        <v>513.826</v>
      </c>
      <c r="Y87" s="101">
        <f t="shared" si="6"/>
        <v>3082.956</v>
      </c>
    </row>
    <row r="88" spans="1:25" ht="15.75" thickBot="1">
      <c r="A88" s="27">
        <v>64</v>
      </c>
      <c r="B88" s="62" t="s">
        <v>377</v>
      </c>
      <c r="C88" s="110">
        <v>2</v>
      </c>
      <c r="D88" s="34" t="s">
        <v>608</v>
      </c>
      <c r="E88" s="37" t="s">
        <v>224</v>
      </c>
      <c r="F88" s="36" t="s">
        <v>765</v>
      </c>
      <c r="G88" s="54">
        <v>3</v>
      </c>
      <c r="H88" s="65">
        <f t="shared" si="7"/>
        <v>8.9</v>
      </c>
      <c r="I88" s="27">
        <f t="shared" si="8"/>
        <v>17.8</v>
      </c>
      <c r="J88" s="38"/>
      <c r="K88" s="38"/>
      <c r="L88" s="38">
        <v>8.9</v>
      </c>
      <c r="M88" s="38"/>
      <c r="N88" s="38"/>
      <c r="O88" s="38"/>
      <c r="P88" s="39">
        <v>1</v>
      </c>
      <c r="Q88" s="108">
        <f t="shared" si="9"/>
        <v>11.398230088495577</v>
      </c>
      <c r="R88" s="108">
        <f t="shared" si="10"/>
        <v>1.4817699115044238</v>
      </c>
      <c r="S88" s="108">
        <v>12.88</v>
      </c>
      <c r="T88" s="70">
        <v>109</v>
      </c>
      <c r="U88" s="106">
        <f t="shared" si="11"/>
        <v>1403.92</v>
      </c>
      <c r="V88" s="27" t="s">
        <v>143</v>
      </c>
      <c r="W88" s="37" t="s">
        <v>313</v>
      </c>
      <c r="X88" s="101">
        <f t="shared" si="5"/>
        <v>280.78400000000005</v>
      </c>
      <c r="Y88" s="101">
        <f t="shared" si="6"/>
        <v>1684.7040000000002</v>
      </c>
    </row>
    <row r="89" spans="1:25" ht="15.75" thickBot="1">
      <c r="A89" s="27">
        <v>65</v>
      </c>
      <c r="B89" s="62" t="s">
        <v>378</v>
      </c>
      <c r="C89" s="110">
        <v>2</v>
      </c>
      <c r="D89" s="34" t="s">
        <v>609</v>
      </c>
      <c r="E89" s="37" t="s">
        <v>224</v>
      </c>
      <c r="F89" s="36" t="s">
        <v>745</v>
      </c>
      <c r="G89" s="37">
        <v>1</v>
      </c>
      <c r="H89" s="65">
        <f aca="true" t="shared" si="12" ref="H89:H120">J89+K89+L89+M89+N89+O89</f>
        <v>5.4</v>
      </c>
      <c r="I89" s="27">
        <f aca="true" t="shared" si="13" ref="I89:I120">H89*2</f>
        <v>10.8</v>
      </c>
      <c r="J89" s="38"/>
      <c r="K89" s="38"/>
      <c r="L89" s="38"/>
      <c r="M89" s="38">
        <v>5.4</v>
      </c>
      <c r="N89" s="38"/>
      <c r="O89" s="38"/>
      <c r="P89" s="39">
        <v>2</v>
      </c>
      <c r="Q89" s="108">
        <f aca="true" t="shared" si="14" ref="Q89:Q120">S89/1.13</f>
        <v>20.75221238938053</v>
      </c>
      <c r="R89" s="108">
        <f aca="true" t="shared" si="15" ref="R89:R120">S89-Q89</f>
        <v>2.697787610619468</v>
      </c>
      <c r="S89" s="108">
        <v>23.45</v>
      </c>
      <c r="T89" s="70">
        <v>109</v>
      </c>
      <c r="U89" s="106">
        <f aca="true" t="shared" si="16" ref="U89:U120">T89*S89</f>
        <v>2556.0499999999997</v>
      </c>
      <c r="V89" s="27" t="s">
        <v>143</v>
      </c>
      <c r="W89" s="37" t="s">
        <v>313</v>
      </c>
      <c r="X89" s="101">
        <f t="shared" si="5"/>
        <v>511.21</v>
      </c>
      <c r="Y89" s="101">
        <f t="shared" si="6"/>
        <v>3067.2599999999998</v>
      </c>
    </row>
    <row r="90" spans="1:25" ht="15.75" thickBot="1">
      <c r="A90" s="27">
        <v>66</v>
      </c>
      <c r="B90" s="62" t="s">
        <v>379</v>
      </c>
      <c r="C90" s="110">
        <v>2</v>
      </c>
      <c r="D90" s="34" t="s">
        <v>610</v>
      </c>
      <c r="E90" s="37" t="s">
        <v>224</v>
      </c>
      <c r="F90" s="36" t="s">
        <v>766</v>
      </c>
      <c r="G90" s="37">
        <v>2</v>
      </c>
      <c r="H90" s="65">
        <f t="shared" si="12"/>
        <v>5</v>
      </c>
      <c r="I90" s="27">
        <f t="shared" si="13"/>
        <v>10</v>
      </c>
      <c r="J90" s="38"/>
      <c r="K90" s="38"/>
      <c r="L90" s="38"/>
      <c r="M90" s="38">
        <v>5</v>
      </c>
      <c r="N90" s="38"/>
      <c r="O90" s="38"/>
      <c r="P90" s="39">
        <v>2</v>
      </c>
      <c r="Q90" s="108">
        <f t="shared" si="14"/>
        <v>20.85840707964602</v>
      </c>
      <c r="R90" s="108">
        <f t="shared" si="15"/>
        <v>2.7115929203539793</v>
      </c>
      <c r="S90" s="108">
        <v>23.57</v>
      </c>
      <c r="T90" s="70">
        <v>109</v>
      </c>
      <c r="U90" s="106">
        <f t="shared" si="16"/>
        <v>2569.13</v>
      </c>
      <c r="V90" s="27" t="s">
        <v>143</v>
      </c>
      <c r="W90" s="37" t="s">
        <v>313</v>
      </c>
      <c r="X90" s="101">
        <f aca="true" t="shared" si="17" ref="X90:X135">U90*20%</f>
        <v>513.826</v>
      </c>
      <c r="Y90" s="101">
        <f aca="true" t="shared" si="18" ref="Y90:Y135">U90+X90</f>
        <v>3082.956</v>
      </c>
    </row>
    <row r="91" spans="1:25" ht="24" thickBot="1">
      <c r="A91" s="27">
        <v>67</v>
      </c>
      <c r="B91" s="62" t="s">
        <v>380</v>
      </c>
      <c r="C91" s="110">
        <v>1</v>
      </c>
      <c r="D91" s="34" t="s">
        <v>611</v>
      </c>
      <c r="E91" s="37" t="s">
        <v>224</v>
      </c>
      <c r="F91" s="36" t="s">
        <v>767</v>
      </c>
      <c r="G91" s="37">
        <v>2</v>
      </c>
      <c r="H91" s="65">
        <f t="shared" si="12"/>
        <v>55.5</v>
      </c>
      <c r="I91" s="27">
        <f t="shared" si="13"/>
        <v>111</v>
      </c>
      <c r="J91" s="38"/>
      <c r="K91" s="38"/>
      <c r="L91" s="38">
        <v>55.5</v>
      </c>
      <c r="M91" s="38"/>
      <c r="N91" s="38"/>
      <c r="O91" s="38"/>
      <c r="P91" s="39">
        <v>2</v>
      </c>
      <c r="Q91" s="108">
        <f t="shared" si="14"/>
        <v>101.76991150442478</v>
      </c>
      <c r="R91" s="108">
        <f t="shared" si="15"/>
        <v>13.230088495575217</v>
      </c>
      <c r="S91" s="108">
        <v>115</v>
      </c>
      <c r="T91" s="70">
        <v>109</v>
      </c>
      <c r="U91" s="106">
        <f t="shared" si="16"/>
        <v>12535</v>
      </c>
      <c r="V91" s="27" t="s">
        <v>143</v>
      </c>
      <c r="W91" s="37" t="s">
        <v>313</v>
      </c>
      <c r="X91" s="101">
        <f t="shared" si="17"/>
        <v>2507</v>
      </c>
      <c r="Y91" s="101">
        <f t="shared" si="18"/>
        <v>15042</v>
      </c>
    </row>
    <row r="92" spans="1:25" ht="15.75" thickBot="1">
      <c r="A92" s="27">
        <v>68</v>
      </c>
      <c r="B92" s="62" t="s">
        <v>381</v>
      </c>
      <c r="C92" s="110">
        <v>1</v>
      </c>
      <c r="D92" s="34" t="s">
        <v>612</v>
      </c>
      <c r="E92" s="37" t="s">
        <v>224</v>
      </c>
      <c r="F92" s="36" t="s">
        <v>768</v>
      </c>
      <c r="G92" s="37">
        <v>3</v>
      </c>
      <c r="H92" s="65">
        <f t="shared" si="12"/>
        <v>3.3</v>
      </c>
      <c r="I92" s="27">
        <f t="shared" si="13"/>
        <v>6.6</v>
      </c>
      <c r="J92" s="38"/>
      <c r="K92" s="38"/>
      <c r="L92" s="38"/>
      <c r="M92" s="38">
        <v>3.3</v>
      </c>
      <c r="N92" s="38"/>
      <c r="O92" s="38"/>
      <c r="P92" s="39">
        <v>2</v>
      </c>
      <c r="Q92" s="108">
        <f t="shared" si="14"/>
        <v>18.398230088495577</v>
      </c>
      <c r="R92" s="108">
        <f t="shared" si="15"/>
        <v>2.391769911504422</v>
      </c>
      <c r="S92" s="108">
        <v>20.79</v>
      </c>
      <c r="T92" s="70">
        <v>109</v>
      </c>
      <c r="U92" s="106">
        <f t="shared" si="16"/>
        <v>2266.11</v>
      </c>
      <c r="V92" s="27" t="s">
        <v>143</v>
      </c>
      <c r="W92" s="37" t="s">
        <v>313</v>
      </c>
      <c r="X92" s="101">
        <f t="shared" si="17"/>
        <v>453.22200000000004</v>
      </c>
      <c r="Y92" s="101">
        <f t="shared" si="18"/>
        <v>2719.3320000000003</v>
      </c>
    </row>
    <row r="93" spans="1:25" ht="15.75" thickBot="1">
      <c r="A93" s="27">
        <v>69</v>
      </c>
      <c r="B93" s="62" t="s">
        <v>382</v>
      </c>
      <c r="C93" s="110">
        <v>1</v>
      </c>
      <c r="D93" s="34" t="s">
        <v>612</v>
      </c>
      <c r="E93" s="37" t="s">
        <v>224</v>
      </c>
      <c r="F93" s="36" t="s">
        <v>769</v>
      </c>
      <c r="G93" s="37">
        <v>2</v>
      </c>
      <c r="H93" s="65">
        <f t="shared" si="12"/>
        <v>6.8</v>
      </c>
      <c r="I93" s="27">
        <f t="shared" si="13"/>
        <v>13.6</v>
      </c>
      <c r="J93" s="38"/>
      <c r="K93" s="38"/>
      <c r="L93" s="38"/>
      <c r="M93" s="38">
        <v>6.8</v>
      </c>
      <c r="N93" s="38"/>
      <c r="O93" s="38"/>
      <c r="P93" s="39">
        <v>2</v>
      </c>
      <c r="Q93" s="108">
        <f t="shared" si="14"/>
        <v>22.31858407079646</v>
      </c>
      <c r="R93" s="108">
        <f t="shared" si="15"/>
        <v>2.9014159292035373</v>
      </c>
      <c r="S93" s="108">
        <v>25.22</v>
      </c>
      <c r="T93" s="70">
        <v>109</v>
      </c>
      <c r="U93" s="106">
        <f t="shared" si="16"/>
        <v>2748.98</v>
      </c>
      <c r="V93" s="27" t="s">
        <v>143</v>
      </c>
      <c r="W93" s="37" t="s">
        <v>313</v>
      </c>
      <c r="X93" s="101">
        <f t="shared" si="17"/>
        <v>549.796</v>
      </c>
      <c r="Y93" s="101">
        <f t="shared" si="18"/>
        <v>3298.776</v>
      </c>
    </row>
    <row r="94" spans="1:25" ht="24" thickBot="1">
      <c r="A94" s="27">
        <v>70</v>
      </c>
      <c r="B94" s="62" t="s">
        <v>383</v>
      </c>
      <c r="C94" s="110">
        <v>1</v>
      </c>
      <c r="D94" s="34" t="s">
        <v>612</v>
      </c>
      <c r="E94" s="37" t="s">
        <v>224</v>
      </c>
      <c r="F94" s="36" t="s">
        <v>770</v>
      </c>
      <c r="G94" s="37">
        <v>4</v>
      </c>
      <c r="H94" s="65">
        <f t="shared" si="12"/>
        <v>11.9</v>
      </c>
      <c r="I94" s="27">
        <f t="shared" si="13"/>
        <v>23.8</v>
      </c>
      <c r="J94" s="38"/>
      <c r="K94" s="38"/>
      <c r="L94" s="38"/>
      <c r="M94" s="38">
        <v>11.9</v>
      </c>
      <c r="N94" s="38"/>
      <c r="O94" s="38"/>
      <c r="P94" s="39">
        <v>2</v>
      </c>
      <c r="Q94" s="108">
        <f t="shared" si="14"/>
        <v>28.026548672566374</v>
      </c>
      <c r="R94" s="108">
        <f t="shared" si="15"/>
        <v>3.6434513274336275</v>
      </c>
      <c r="S94" s="108">
        <v>31.67</v>
      </c>
      <c r="T94" s="70">
        <v>109</v>
      </c>
      <c r="U94" s="106">
        <f t="shared" si="16"/>
        <v>3452.03</v>
      </c>
      <c r="V94" s="27" t="s">
        <v>143</v>
      </c>
      <c r="W94" s="37" t="s">
        <v>313</v>
      </c>
      <c r="X94" s="101">
        <f t="shared" si="17"/>
        <v>690.4060000000001</v>
      </c>
      <c r="Y94" s="101">
        <f t="shared" si="18"/>
        <v>4142.436000000001</v>
      </c>
    </row>
    <row r="95" spans="1:25" ht="35.25" thickBot="1">
      <c r="A95" s="27">
        <v>71</v>
      </c>
      <c r="B95" s="62" t="s">
        <v>384</v>
      </c>
      <c r="C95" s="110">
        <v>2</v>
      </c>
      <c r="D95" s="34" t="s">
        <v>613</v>
      </c>
      <c r="E95" s="37" t="s">
        <v>224</v>
      </c>
      <c r="F95" s="36" t="s">
        <v>771</v>
      </c>
      <c r="G95" s="37">
        <v>2</v>
      </c>
      <c r="H95" s="65">
        <f t="shared" si="12"/>
        <v>6.7</v>
      </c>
      <c r="I95" s="27">
        <f t="shared" si="13"/>
        <v>13.4</v>
      </c>
      <c r="J95" s="38"/>
      <c r="K95" s="38"/>
      <c r="L95" s="38"/>
      <c r="M95" s="38">
        <v>6.7</v>
      </c>
      <c r="N95" s="38"/>
      <c r="O95" s="38"/>
      <c r="P95" s="39">
        <v>2</v>
      </c>
      <c r="Q95" s="108">
        <f t="shared" si="14"/>
        <v>22.203539823008853</v>
      </c>
      <c r="R95" s="108">
        <f t="shared" si="15"/>
        <v>2.8864601769911467</v>
      </c>
      <c r="S95" s="108">
        <v>25.09</v>
      </c>
      <c r="T95" s="70">
        <v>109</v>
      </c>
      <c r="U95" s="106">
        <f t="shared" si="16"/>
        <v>2734.81</v>
      </c>
      <c r="V95" s="27" t="s">
        <v>143</v>
      </c>
      <c r="W95" s="37" t="s">
        <v>313</v>
      </c>
      <c r="X95" s="101">
        <f t="shared" si="17"/>
        <v>546.962</v>
      </c>
      <c r="Y95" s="101">
        <f t="shared" si="18"/>
        <v>3281.772</v>
      </c>
    </row>
    <row r="96" spans="1:25" ht="24" thickBot="1">
      <c r="A96" s="27">
        <v>72</v>
      </c>
      <c r="B96" s="62" t="s">
        <v>385</v>
      </c>
      <c r="C96" s="110">
        <v>2</v>
      </c>
      <c r="D96" s="34" t="s">
        <v>614</v>
      </c>
      <c r="E96" s="37" t="s">
        <v>224</v>
      </c>
      <c r="F96" s="36" t="s">
        <v>772</v>
      </c>
      <c r="G96" s="37">
        <v>2</v>
      </c>
      <c r="H96" s="65">
        <f t="shared" si="12"/>
        <v>10.1</v>
      </c>
      <c r="I96" s="27">
        <f t="shared" si="13"/>
        <v>20.2</v>
      </c>
      <c r="J96" s="38"/>
      <c r="K96" s="38"/>
      <c r="L96" s="38"/>
      <c r="M96" s="38"/>
      <c r="N96" s="38"/>
      <c r="O96" s="38">
        <v>10.1</v>
      </c>
      <c r="P96" s="39">
        <v>2</v>
      </c>
      <c r="Q96" s="108">
        <f t="shared" si="14"/>
        <v>30.256637168141594</v>
      </c>
      <c r="R96" s="108">
        <f t="shared" si="15"/>
        <v>3.9333628318584033</v>
      </c>
      <c r="S96" s="108">
        <v>34.19</v>
      </c>
      <c r="T96" s="70">
        <v>109</v>
      </c>
      <c r="U96" s="106">
        <f t="shared" si="16"/>
        <v>3726.7099999999996</v>
      </c>
      <c r="V96" s="27" t="s">
        <v>143</v>
      </c>
      <c r="W96" s="37" t="s">
        <v>313</v>
      </c>
      <c r="X96" s="101">
        <f t="shared" si="17"/>
        <v>745.342</v>
      </c>
      <c r="Y96" s="101">
        <f t="shared" si="18"/>
        <v>4472.052</v>
      </c>
    </row>
    <row r="97" spans="1:25" ht="24" thickBot="1">
      <c r="A97" s="27">
        <v>73</v>
      </c>
      <c r="B97" s="62" t="s">
        <v>386</v>
      </c>
      <c r="C97" s="110">
        <v>2</v>
      </c>
      <c r="D97" s="34" t="s">
        <v>615</v>
      </c>
      <c r="E97" s="37" t="s">
        <v>224</v>
      </c>
      <c r="F97" s="36" t="s">
        <v>772</v>
      </c>
      <c r="G97" s="37">
        <v>2</v>
      </c>
      <c r="H97" s="65">
        <f t="shared" si="12"/>
        <v>5</v>
      </c>
      <c r="I97" s="27">
        <f t="shared" si="13"/>
        <v>10</v>
      </c>
      <c r="J97" s="38"/>
      <c r="K97" s="38"/>
      <c r="L97" s="38">
        <v>5</v>
      </c>
      <c r="M97" s="38"/>
      <c r="N97" s="38"/>
      <c r="O97" s="38"/>
      <c r="P97" s="39">
        <v>2</v>
      </c>
      <c r="Q97" s="108">
        <f t="shared" si="14"/>
        <v>19.247787610619472</v>
      </c>
      <c r="R97" s="108">
        <f t="shared" si="15"/>
        <v>2.502212389380528</v>
      </c>
      <c r="S97" s="108">
        <v>21.75</v>
      </c>
      <c r="T97" s="70">
        <v>109</v>
      </c>
      <c r="U97" s="106">
        <f t="shared" si="16"/>
        <v>2370.75</v>
      </c>
      <c r="V97" s="27" t="s">
        <v>143</v>
      </c>
      <c r="W97" s="37" t="s">
        <v>313</v>
      </c>
      <c r="X97" s="101">
        <f t="shared" si="17"/>
        <v>474.15000000000003</v>
      </c>
      <c r="Y97" s="101">
        <f t="shared" si="18"/>
        <v>2844.9</v>
      </c>
    </row>
    <row r="98" spans="1:25" ht="24" thickBot="1">
      <c r="A98" s="27">
        <v>74</v>
      </c>
      <c r="B98" s="62" t="s">
        <v>387</v>
      </c>
      <c r="C98" s="110">
        <v>1</v>
      </c>
      <c r="D98" s="34" t="s">
        <v>590</v>
      </c>
      <c r="E98" s="37" t="s">
        <v>224</v>
      </c>
      <c r="F98" s="36" t="s">
        <v>772</v>
      </c>
      <c r="G98" s="37">
        <v>1</v>
      </c>
      <c r="H98" s="65">
        <f t="shared" si="12"/>
        <v>28</v>
      </c>
      <c r="I98" s="27">
        <f t="shared" si="13"/>
        <v>56</v>
      </c>
      <c r="J98" s="38"/>
      <c r="K98" s="38"/>
      <c r="L98" s="38">
        <v>28</v>
      </c>
      <c r="M98" s="38"/>
      <c r="N98" s="38"/>
      <c r="O98" s="38"/>
      <c r="P98" s="39">
        <v>2</v>
      </c>
      <c r="Q98" s="108">
        <f t="shared" si="14"/>
        <v>52.92035398230089</v>
      </c>
      <c r="R98" s="108">
        <f t="shared" si="15"/>
        <v>6.879646017699109</v>
      </c>
      <c r="S98" s="108">
        <v>59.8</v>
      </c>
      <c r="T98" s="70">
        <v>109</v>
      </c>
      <c r="U98" s="106">
        <f t="shared" si="16"/>
        <v>6518.2</v>
      </c>
      <c r="V98" s="27" t="s">
        <v>143</v>
      </c>
      <c r="W98" s="37" t="s">
        <v>313</v>
      </c>
      <c r="X98" s="101">
        <f t="shared" si="17"/>
        <v>1303.64</v>
      </c>
      <c r="Y98" s="101">
        <f t="shared" si="18"/>
        <v>7821.84</v>
      </c>
    </row>
    <row r="99" spans="1:25" ht="24" thickBot="1">
      <c r="A99" s="27">
        <v>75</v>
      </c>
      <c r="B99" s="62" t="s">
        <v>388</v>
      </c>
      <c r="C99" s="110">
        <v>1</v>
      </c>
      <c r="D99" s="34" t="s">
        <v>616</v>
      </c>
      <c r="E99" s="37" t="s">
        <v>224</v>
      </c>
      <c r="F99" s="36" t="s">
        <v>773</v>
      </c>
      <c r="G99" s="37">
        <v>1</v>
      </c>
      <c r="H99" s="65">
        <f t="shared" si="12"/>
        <v>65</v>
      </c>
      <c r="I99" s="27">
        <f t="shared" si="13"/>
        <v>130</v>
      </c>
      <c r="J99" s="38"/>
      <c r="K99" s="38"/>
      <c r="L99" s="38">
        <v>65</v>
      </c>
      <c r="M99" s="38"/>
      <c r="N99" s="38"/>
      <c r="O99" s="38"/>
      <c r="P99" s="39">
        <v>2</v>
      </c>
      <c r="Q99" s="108">
        <f t="shared" si="14"/>
        <v>110.61946902654869</v>
      </c>
      <c r="R99" s="108">
        <f t="shared" si="15"/>
        <v>14.380530973451314</v>
      </c>
      <c r="S99" s="108">
        <v>125</v>
      </c>
      <c r="T99" s="70">
        <v>109</v>
      </c>
      <c r="U99" s="106">
        <f t="shared" si="16"/>
        <v>13625</v>
      </c>
      <c r="V99" s="27" t="s">
        <v>143</v>
      </c>
      <c r="W99" s="37" t="s">
        <v>313</v>
      </c>
      <c r="X99" s="101">
        <f t="shared" si="17"/>
        <v>2725</v>
      </c>
      <c r="Y99" s="101">
        <f t="shared" si="18"/>
        <v>16350</v>
      </c>
    </row>
    <row r="100" spans="1:25" ht="15.75" thickBot="1">
      <c r="A100" s="27">
        <v>76</v>
      </c>
      <c r="B100" s="62" t="s">
        <v>389</v>
      </c>
      <c r="C100" s="110">
        <v>2</v>
      </c>
      <c r="D100" s="34" t="s">
        <v>617</v>
      </c>
      <c r="E100" s="37" t="s">
        <v>224</v>
      </c>
      <c r="F100" s="36" t="s">
        <v>774</v>
      </c>
      <c r="G100" s="37">
        <v>4</v>
      </c>
      <c r="H100" s="65">
        <f t="shared" si="12"/>
        <v>5.1</v>
      </c>
      <c r="I100" s="27">
        <f t="shared" si="13"/>
        <v>10.2</v>
      </c>
      <c r="J100" s="38"/>
      <c r="K100" s="38"/>
      <c r="L100" s="38">
        <v>5.1</v>
      </c>
      <c r="M100" s="38"/>
      <c r="N100" s="38"/>
      <c r="O100" s="38"/>
      <c r="P100" s="39">
        <v>2</v>
      </c>
      <c r="Q100" s="108">
        <f t="shared" si="14"/>
        <v>19.345132743362832</v>
      </c>
      <c r="R100" s="108">
        <f t="shared" si="15"/>
        <v>2.5148672566371673</v>
      </c>
      <c r="S100" s="108">
        <v>21.86</v>
      </c>
      <c r="T100" s="70">
        <v>109</v>
      </c>
      <c r="U100" s="106">
        <f t="shared" si="16"/>
        <v>2382.74</v>
      </c>
      <c r="V100" s="27" t="s">
        <v>143</v>
      </c>
      <c r="W100" s="37" t="s">
        <v>313</v>
      </c>
      <c r="X100" s="101">
        <f t="shared" si="17"/>
        <v>476.548</v>
      </c>
      <c r="Y100" s="101">
        <f t="shared" si="18"/>
        <v>2859.2879999999996</v>
      </c>
    </row>
    <row r="101" spans="1:25" ht="24" thickBot="1">
      <c r="A101" s="27">
        <v>77</v>
      </c>
      <c r="B101" s="62" t="s">
        <v>390</v>
      </c>
      <c r="C101" s="110">
        <v>1</v>
      </c>
      <c r="D101" s="34" t="s">
        <v>590</v>
      </c>
      <c r="E101" s="37" t="s">
        <v>224</v>
      </c>
      <c r="F101" s="36" t="s">
        <v>775</v>
      </c>
      <c r="G101" s="37">
        <v>1</v>
      </c>
      <c r="H101" s="65">
        <f t="shared" si="12"/>
        <v>22.5</v>
      </c>
      <c r="I101" s="27">
        <f t="shared" si="13"/>
        <v>45</v>
      </c>
      <c r="J101" s="38"/>
      <c r="K101" s="38"/>
      <c r="L101" s="38">
        <v>22.5</v>
      </c>
      <c r="M101" s="38"/>
      <c r="N101" s="38"/>
      <c r="O101" s="38"/>
      <c r="P101" s="39">
        <v>2</v>
      </c>
      <c r="Q101" s="108">
        <f t="shared" si="14"/>
        <v>42.522123893805315</v>
      </c>
      <c r="R101" s="108">
        <f t="shared" si="15"/>
        <v>5.527876106194682</v>
      </c>
      <c r="S101" s="108">
        <v>48.05</v>
      </c>
      <c r="T101" s="70">
        <v>109</v>
      </c>
      <c r="U101" s="106">
        <f t="shared" si="16"/>
        <v>5237.45</v>
      </c>
      <c r="V101" s="27" t="s">
        <v>143</v>
      </c>
      <c r="W101" s="37" t="s">
        <v>313</v>
      </c>
      <c r="X101" s="101">
        <f t="shared" si="17"/>
        <v>1047.49</v>
      </c>
      <c r="Y101" s="101">
        <f t="shared" si="18"/>
        <v>6284.94</v>
      </c>
    </row>
    <row r="102" spans="1:25" ht="15.75" thickBot="1">
      <c r="A102" s="27">
        <v>78</v>
      </c>
      <c r="B102" s="62" t="s">
        <v>391</v>
      </c>
      <c r="C102" s="110">
        <v>2</v>
      </c>
      <c r="D102" s="34" t="s">
        <v>593</v>
      </c>
      <c r="E102" s="37" t="s">
        <v>224</v>
      </c>
      <c r="F102" s="36" t="s">
        <v>776</v>
      </c>
      <c r="G102" s="37">
        <v>1</v>
      </c>
      <c r="H102" s="65">
        <f t="shared" si="12"/>
        <v>12.1</v>
      </c>
      <c r="I102" s="27">
        <f t="shared" si="13"/>
        <v>24.2</v>
      </c>
      <c r="J102" s="38"/>
      <c r="K102" s="38"/>
      <c r="L102" s="38">
        <v>12.1</v>
      </c>
      <c r="M102" s="38"/>
      <c r="N102" s="38"/>
      <c r="O102" s="38"/>
      <c r="P102" s="39">
        <v>2</v>
      </c>
      <c r="Q102" s="108">
        <f t="shared" si="14"/>
        <v>25.707964601769916</v>
      </c>
      <c r="R102" s="108">
        <f t="shared" si="15"/>
        <v>3.3420353982300846</v>
      </c>
      <c r="S102" s="108">
        <v>29.05</v>
      </c>
      <c r="T102" s="70">
        <v>109</v>
      </c>
      <c r="U102" s="106">
        <f t="shared" si="16"/>
        <v>3166.4500000000003</v>
      </c>
      <c r="V102" s="27" t="s">
        <v>143</v>
      </c>
      <c r="W102" s="37" t="s">
        <v>313</v>
      </c>
      <c r="X102" s="101">
        <f t="shared" si="17"/>
        <v>633.2900000000001</v>
      </c>
      <c r="Y102" s="101">
        <f t="shared" si="18"/>
        <v>3799.7400000000002</v>
      </c>
    </row>
    <row r="103" spans="1:25" ht="15.75" thickBot="1">
      <c r="A103" s="27">
        <v>79</v>
      </c>
      <c r="B103" s="62" t="s">
        <v>392</v>
      </c>
      <c r="C103" s="110">
        <v>1</v>
      </c>
      <c r="D103" s="34" t="s">
        <v>618</v>
      </c>
      <c r="E103" s="37" t="s">
        <v>224</v>
      </c>
      <c r="F103" s="36" t="s">
        <v>777</v>
      </c>
      <c r="G103" s="37">
        <v>4</v>
      </c>
      <c r="H103" s="65">
        <f t="shared" si="12"/>
        <v>8.5</v>
      </c>
      <c r="I103" s="27">
        <f t="shared" si="13"/>
        <v>17</v>
      </c>
      <c r="J103" s="38"/>
      <c r="K103" s="38"/>
      <c r="L103" s="38">
        <v>8.5</v>
      </c>
      <c r="M103" s="38"/>
      <c r="N103" s="38"/>
      <c r="O103" s="38"/>
      <c r="P103" s="39">
        <v>2</v>
      </c>
      <c r="Q103" s="108">
        <f t="shared" si="14"/>
        <v>22.433628318584073</v>
      </c>
      <c r="R103" s="108">
        <f t="shared" si="15"/>
        <v>2.916371681415928</v>
      </c>
      <c r="S103" s="108">
        <v>25.35</v>
      </c>
      <c r="T103" s="70">
        <v>109</v>
      </c>
      <c r="U103" s="106">
        <f t="shared" si="16"/>
        <v>2763.15</v>
      </c>
      <c r="V103" s="27" t="s">
        <v>143</v>
      </c>
      <c r="W103" s="37" t="s">
        <v>313</v>
      </c>
      <c r="X103" s="101">
        <f t="shared" si="17"/>
        <v>552.63</v>
      </c>
      <c r="Y103" s="101">
        <f t="shared" si="18"/>
        <v>3315.78</v>
      </c>
    </row>
    <row r="104" spans="1:25" ht="24" thickBot="1">
      <c r="A104" s="27">
        <v>80</v>
      </c>
      <c r="B104" s="62" t="s">
        <v>393</v>
      </c>
      <c r="C104" s="110" t="s">
        <v>140</v>
      </c>
      <c r="D104" s="34" t="s">
        <v>614</v>
      </c>
      <c r="E104" s="37" t="s">
        <v>224</v>
      </c>
      <c r="F104" s="36" t="s">
        <v>778</v>
      </c>
      <c r="G104" s="37">
        <v>3</v>
      </c>
      <c r="H104" s="65">
        <f t="shared" si="12"/>
        <v>15.5</v>
      </c>
      <c r="I104" s="27">
        <f t="shared" si="13"/>
        <v>31</v>
      </c>
      <c r="J104" s="38"/>
      <c r="K104" s="38"/>
      <c r="L104" s="38">
        <v>15.5</v>
      </c>
      <c r="M104" s="38"/>
      <c r="N104" s="38"/>
      <c r="O104" s="38"/>
      <c r="P104" s="39">
        <v>2</v>
      </c>
      <c r="Q104" s="108">
        <f t="shared" si="14"/>
        <v>29.29203539823009</v>
      </c>
      <c r="R104" s="108">
        <f t="shared" si="15"/>
        <v>3.8079646017699105</v>
      </c>
      <c r="S104" s="108">
        <v>33.1</v>
      </c>
      <c r="T104" s="70">
        <v>109</v>
      </c>
      <c r="U104" s="106">
        <f t="shared" si="16"/>
        <v>3607.9</v>
      </c>
      <c r="V104" s="27" t="s">
        <v>143</v>
      </c>
      <c r="W104" s="37" t="s">
        <v>313</v>
      </c>
      <c r="X104" s="101">
        <f t="shared" si="17"/>
        <v>721.58</v>
      </c>
      <c r="Y104" s="101">
        <f t="shared" si="18"/>
        <v>4329.4800000000005</v>
      </c>
    </row>
    <row r="105" spans="1:25" ht="24" thickBot="1">
      <c r="A105" s="27">
        <v>81</v>
      </c>
      <c r="B105" s="62" t="s">
        <v>394</v>
      </c>
      <c r="C105" s="111">
        <v>2</v>
      </c>
      <c r="D105" s="34" t="s">
        <v>573</v>
      </c>
      <c r="E105" s="37" t="s">
        <v>224</v>
      </c>
      <c r="F105" s="36" t="s">
        <v>779</v>
      </c>
      <c r="G105" s="37">
        <v>4</v>
      </c>
      <c r="H105" s="65">
        <f t="shared" si="12"/>
        <v>60.6</v>
      </c>
      <c r="I105" s="27">
        <f t="shared" si="13"/>
        <v>121.2</v>
      </c>
      <c r="J105" s="38">
        <v>5.6</v>
      </c>
      <c r="K105" s="38"/>
      <c r="L105" s="38">
        <v>50</v>
      </c>
      <c r="M105" s="38">
        <v>5</v>
      </c>
      <c r="N105" s="38"/>
      <c r="O105" s="38"/>
      <c r="P105" s="39">
        <v>2</v>
      </c>
      <c r="Q105" s="108">
        <f t="shared" si="14"/>
        <v>110.61946902654869</v>
      </c>
      <c r="R105" s="108">
        <f t="shared" si="15"/>
        <v>14.380530973451314</v>
      </c>
      <c r="S105" s="108">
        <v>125</v>
      </c>
      <c r="T105" s="70">
        <v>109</v>
      </c>
      <c r="U105" s="106">
        <f t="shared" si="16"/>
        <v>13625</v>
      </c>
      <c r="V105" s="27" t="s">
        <v>143</v>
      </c>
      <c r="W105" s="37" t="s">
        <v>313</v>
      </c>
      <c r="X105" s="101">
        <f t="shared" si="17"/>
        <v>2725</v>
      </c>
      <c r="Y105" s="101">
        <f t="shared" si="18"/>
        <v>16350</v>
      </c>
    </row>
    <row r="106" spans="1:25" ht="24" thickBot="1">
      <c r="A106" s="27">
        <v>82</v>
      </c>
      <c r="B106" s="62" t="s">
        <v>395</v>
      </c>
      <c r="C106" s="110">
        <v>1</v>
      </c>
      <c r="D106" s="34" t="s">
        <v>590</v>
      </c>
      <c r="E106" s="37" t="s">
        <v>224</v>
      </c>
      <c r="F106" s="36" t="s">
        <v>780</v>
      </c>
      <c r="G106" s="37">
        <v>1</v>
      </c>
      <c r="H106" s="65">
        <f t="shared" si="12"/>
        <v>24</v>
      </c>
      <c r="I106" s="27">
        <f t="shared" si="13"/>
        <v>48</v>
      </c>
      <c r="J106" s="38"/>
      <c r="K106" s="38"/>
      <c r="L106" s="38">
        <v>15</v>
      </c>
      <c r="M106" s="38">
        <v>9</v>
      </c>
      <c r="N106" s="38"/>
      <c r="O106" s="38"/>
      <c r="P106" s="39">
        <v>2</v>
      </c>
      <c r="Q106" s="108">
        <f t="shared" si="14"/>
        <v>51.45132743362832</v>
      </c>
      <c r="R106" s="108">
        <f t="shared" si="15"/>
        <v>6.688672566371679</v>
      </c>
      <c r="S106" s="108">
        <v>58.14</v>
      </c>
      <c r="T106" s="70">
        <v>109</v>
      </c>
      <c r="U106" s="106">
        <f t="shared" si="16"/>
        <v>6337.26</v>
      </c>
      <c r="V106" s="27" t="s">
        <v>143</v>
      </c>
      <c r="W106" s="37" t="s">
        <v>313</v>
      </c>
      <c r="X106" s="101">
        <f t="shared" si="17"/>
        <v>1267.4520000000002</v>
      </c>
      <c r="Y106" s="101">
        <f t="shared" si="18"/>
        <v>7604.712</v>
      </c>
    </row>
    <row r="107" spans="1:25" ht="24" thickBot="1">
      <c r="A107" s="27">
        <v>83</v>
      </c>
      <c r="B107" s="62" t="s">
        <v>396</v>
      </c>
      <c r="C107" s="110">
        <v>2</v>
      </c>
      <c r="D107" s="34" t="s">
        <v>619</v>
      </c>
      <c r="E107" s="37" t="s">
        <v>224</v>
      </c>
      <c r="F107" s="36" t="s">
        <v>781</v>
      </c>
      <c r="G107" s="37">
        <v>2</v>
      </c>
      <c r="H107" s="65">
        <f t="shared" si="12"/>
        <v>6.8</v>
      </c>
      <c r="I107" s="27">
        <f t="shared" si="13"/>
        <v>13.6</v>
      </c>
      <c r="J107" s="38">
        <v>6.8</v>
      </c>
      <c r="K107" s="38"/>
      <c r="L107" s="38"/>
      <c r="M107" s="38"/>
      <c r="N107" s="38"/>
      <c r="O107" s="38"/>
      <c r="P107" s="39">
        <v>2</v>
      </c>
      <c r="Q107" s="108">
        <f t="shared" si="14"/>
        <v>23.74336283185841</v>
      </c>
      <c r="R107" s="108">
        <f t="shared" si="15"/>
        <v>3.086637168141589</v>
      </c>
      <c r="S107" s="108">
        <v>26.83</v>
      </c>
      <c r="T107" s="70">
        <v>109</v>
      </c>
      <c r="U107" s="106">
        <f t="shared" si="16"/>
        <v>2924.47</v>
      </c>
      <c r="V107" s="27" t="s">
        <v>143</v>
      </c>
      <c r="W107" s="37" t="s">
        <v>313</v>
      </c>
      <c r="X107" s="101">
        <f t="shared" si="17"/>
        <v>584.894</v>
      </c>
      <c r="Y107" s="101">
        <f t="shared" si="18"/>
        <v>3509.3639999999996</v>
      </c>
    </row>
    <row r="108" spans="1:25" ht="15.75" thickBot="1">
      <c r="A108" s="27">
        <v>84</v>
      </c>
      <c r="B108" s="62" t="s">
        <v>397</v>
      </c>
      <c r="C108" s="110">
        <v>1</v>
      </c>
      <c r="D108" s="34" t="s">
        <v>620</v>
      </c>
      <c r="E108" s="37" t="s">
        <v>224</v>
      </c>
      <c r="F108" s="36" t="s">
        <v>782</v>
      </c>
      <c r="G108" s="37">
        <v>1</v>
      </c>
      <c r="H108" s="65">
        <f t="shared" si="12"/>
        <v>4.8</v>
      </c>
      <c r="I108" s="27">
        <f t="shared" si="13"/>
        <v>9.6</v>
      </c>
      <c r="J108" s="38"/>
      <c r="K108" s="38"/>
      <c r="L108" s="38">
        <v>4.8</v>
      </c>
      <c r="M108" s="38"/>
      <c r="N108" s="38"/>
      <c r="O108" s="38"/>
      <c r="P108" s="39">
        <v>2</v>
      </c>
      <c r="Q108" s="108">
        <f t="shared" si="14"/>
        <v>17.88495575221239</v>
      </c>
      <c r="R108" s="108">
        <f t="shared" si="15"/>
        <v>2.325044247787609</v>
      </c>
      <c r="S108" s="108">
        <v>20.21</v>
      </c>
      <c r="T108" s="70">
        <v>109</v>
      </c>
      <c r="U108" s="106">
        <f t="shared" si="16"/>
        <v>2202.89</v>
      </c>
      <c r="V108" s="27" t="s">
        <v>143</v>
      </c>
      <c r="W108" s="37" t="s">
        <v>313</v>
      </c>
      <c r="X108" s="101">
        <f t="shared" si="17"/>
        <v>440.578</v>
      </c>
      <c r="Y108" s="101">
        <f t="shared" si="18"/>
        <v>2643.468</v>
      </c>
    </row>
    <row r="109" spans="1:25" ht="24" thickBot="1">
      <c r="A109" s="27">
        <v>85</v>
      </c>
      <c r="B109" s="62" t="s">
        <v>398</v>
      </c>
      <c r="C109" s="110">
        <v>2</v>
      </c>
      <c r="D109" s="34" t="s">
        <v>573</v>
      </c>
      <c r="E109" s="37" t="s">
        <v>224</v>
      </c>
      <c r="F109" s="36" t="s">
        <v>783</v>
      </c>
      <c r="G109" s="37">
        <v>3</v>
      </c>
      <c r="H109" s="65">
        <f t="shared" si="12"/>
        <v>8</v>
      </c>
      <c r="I109" s="27">
        <f t="shared" si="13"/>
        <v>16</v>
      </c>
      <c r="J109" s="38">
        <v>8</v>
      </c>
      <c r="K109" s="38"/>
      <c r="L109" s="38"/>
      <c r="M109" s="38"/>
      <c r="N109" s="38"/>
      <c r="O109" s="38"/>
      <c r="P109" s="39">
        <v>2</v>
      </c>
      <c r="Q109" s="108">
        <f t="shared" si="14"/>
        <v>25.33628318584071</v>
      </c>
      <c r="R109" s="108">
        <f t="shared" si="15"/>
        <v>3.293716814159289</v>
      </c>
      <c r="S109" s="108">
        <v>28.63</v>
      </c>
      <c r="T109" s="70">
        <v>109</v>
      </c>
      <c r="U109" s="106">
        <f t="shared" si="16"/>
        <v>3120.67</v>
      </c>
      <c r="V109" s="27" t="s">
        <v>143</v>
      </c>
      <c r="W109" s="37" t="s">
        <v>313</v>
      </c>
      <c r="X109" s="101">
        <f t="shared" si="17"/>
        <v>624.134</v>
      </c>
      <c r="Y109" s="101">
        <f t="shared" si="18"/>
        <v>3744.804</v>
      </c>
    </row>
    <row r="110" spans="1:25" ht="35.25" thickBot="1">
      <c r="A110" s="27">
        <v>86</v>
      </c>
      <c r="B110" s="62" t="s">
        <v>399</v>
      </c>
      <c r="C110" s="110">
        <v>2</v>
      </c>
      <c r="D110" s="34" t="s">
        <v>572</v>
      </c>
      <c r="E110" s="37" t="s">
        <v>224</v>
      </c>
      <c r="F110" s="36" t="s">
        <v>784</v>
      </c>
      <c r="G110" s="37">
        <v>4</v>
      </c>
      <c r="H110" s="65">
        <f t="shared" si="12"/>
        <v>25.1</v>
      </c>
      <c r="I110" s="27">
        <f t="shared" si="13"/>
        <v>50.2</v>
      </c>
      <c r="J110" s="38"/>
      <c r="K110" s="38"/>
      <c r="L110" s="38">
        <v>9.7</v>
      </c>
      <c r="M110" s="38">
        <v>15.4</v>
      </c>
      <c r="N110" s="38"/>
      <c r="O110" s="38"/>
      <c r="P110" s="39">
        <v>2</v>
      </c>
      <c r="Q110" s="108">
        <f t="shared" si="14"/>
        <v>50.67256637168142</v>
      </c>
      <c r="R110" s="108">
        <f t="shared" si="15"/>
        <v>6.587433628318578</v>
      </c>
      <c r="S110" s="108">
        <v>57.26</v>
      </c>
      <c r="T110" s="70">
        <v>109</v>
      </c>
      <c r="U110" s="106">
        <f t="shared" si="16"/>
        <v>6241.34</v>
      </c>
      <c r="V110" s="27" t="s">
        <v>143</v>
      </c>
      <c r="W110" s="37" t="s">
        <v>313</v>
      </c>
      <c r="X110" s="101">
        <f t="shared" si="17"/>
        <v>1248.268</v>
      </c>
      <c r="Y110" s="101">
        <f t="shared" si="18"/>
        <v>7489.608</v>
      </c>
    </row>
    <row r="111" spans="1:25" ht="24" thickBot="1">
      <c r="A111" s="27">
        <v>87</v>
      </c>
      <c r="B111" s="62" t="s">
        <v>400</v>
      </c>
      <c r="C111" s="110">
        <v>1</v>
      </c>
      <c r="D111" s="34" t="s">
        <v>621</v>
      </c>
      <c r="E111" s="37" t="s">
        <v>224</v>
      </c>
      <c r="F111" s="36" t="s">
        <v>785</v>
      </c>
      <c r="G111" s="37">
        <v>1</v>
      </c>
      <c r="H111" s="65">
        <f t="shared" si="12"/>
        <v>1.9</v>
      </c>
      <c r="I111" s="27">
        <f t="shared" si="13"/>
        <v>3.8</v>
      </c>
      <c r="J111" s="38"/>
      <c r="K111" s="38"/>
      <c r="L111" s="38">
        <v>1.9</v>
      </c>
      <c r="M111" s="38"/>
      <c r="N111" s="38"/>
      <c r="O111" s="38"/>
      <c r="P111" s="39">
        <v>2</v>
      </c>
      <c r="Q111" s="108">
        <f t="shared" si="14"/>
        <v>16.424778761061948</v>
      </c>
      <c r="R111" s="108">
        <f t="shared" si="15"/>
        <v>2.135221238938051</v>
      </c>
      <c r="S111" s="108">
        <v>18.56</v>
      </c>
      <c r="T111" s="70">
        <v>109</v>
      </c>
      <c r="U111" s="106">
        <f t="shared" si="16"/>
        <v>2023.04</v>
      </c>
      <c r="V111" s="27" t="s">
        <v>143</v>
      </c>
      <c r="W111" s="37" t="s">
        <v>313</v>
      </c>
      <c r="X111" s="101">
        <f t="shared" si="17"/>
        <v>404.608</v>
      </c>
      <c r="Y111" s="101">
        <f t="shared" si="18"/>
        <v>2427.648</v>
      </c>
    </row>
    <row r="112" spans="1:25" ht="15.75" thickBot="1">
      <c r="A112" s="27">
        <v>88</v>
      </c>
      <c r="B112" s="62" t="s">
        <v>401</v>
      </c>
      <c r="C112" s="110">
        <v>2</v>
      </c>
      <c r="D112" s="34" t="s">
        <v>573</v>
      </c>
      <c r="E112" s="37" t="s">
        <v>224</v>
      </c>
      <c r="F112" s="36" t="s">
        <v>786</v>
      </c>
      <c r="G112" s="37">
        <v>1</v>
      </c>
      <c r="H112" s="65">
        <f t="shared" si="12"/>
        <v>8</v>
      </c>
      <c r="I112" s="27">
        <f t="shared" si="13"/>
        <v>16</v>
      </c>
      <c r="J112" s="38">
        <v>8</v>
      </c>
      <c r="K112" s="38"/>
      <c r="L112" s="38"/>
      <c r="M112" s="38"/>
      <c r="N112" s="38"/>
      <c r="O112" s="38"/>
      <c r="P112" s="39">
        <v>2</v>
      </c>
      <c r="Q112" s="108">
        <f t="shared" si="14"/>
        <v>25.33628318584071</v>
      </c>
      <c r="R112" s="108">
        <f t="shared" si="15"/>
        <v>3.293716814159289</v>
      </c>
      <c r="S112" s="108">
        <v>28.63</v>
      </c>
      <c r="T112" s="70">
        <v>109</v>
      </c>
      <c r="U112" s="106">
        <f t="shared" si="16"/>
        <v>3120.67</v>
      </c>
      <c r="V112" s="27" t="s">
        <v>143</v>
      </c>
      <c r="W112" s="37" t="s">
        <v>313</v>
      </c>
      <c r="X112" s="101">
        <f t="shared" si="17"/>
        <v>624.134</v>
      </c>
      <c r="Y112" s="101">
        <f t="shared" si="18"/>
        <v>3744.804</v>
      </c>
    </row>
    <row r="113" spans="1:25" ht="24" thickBot="1">
      <c r="A113" s="27">
        <v>89</v>
      </c>
      <c r="B113" s="62" t="s">
        <v>402</v>
      </c>
      <c r="C113" s="110">
        <v>2</v>
      </c>
      <c r="D113" s="34" t="s">
        <v>573</v>
      </c>
      <c r="E113" s="37" t="s">
        <v>224</v>
      </c>
      <c r="F113" s="36" t="s">
        <v>787</v>
      </c>
      <c r="G113" s="37">
        <v>3</v>
      </c>
      <c r="H113" s="65">
        <f t="shared" si="12"/>
        <v>8</v>
      </c>
      <c r="I113" s="27">
        <f t="shared" si="13"/>
        <v>16</v>
      </c>
      <c r="J113" s="38">
        <v>8</v>
      </c>
      <c r="K113" s="38"/>
      <c r="L113" s="38"/>
      <c r="M113" s="38"/>
      <c r="N113" s="38"/>
      <c r="O113" s="38"/>
      <c r="P113" s="39">
        <v>2</v>
      </c>
      <c r="Q113" s="108">
        <f t="shared" si="14"/>
        <v>25.33628318584071</v>
      </c>
      <c r="R113" s="108">
        <f t="shared" si="15"/>
        <v>3.293716814159289</v>
      </c>
      <c r="S113" s="108">
        <v>28.63</v>
      </c>
      <c r="T113" s="70">
        <v>109</v>
      </c>
      <c r="U113" s="106">
        <f t="shared" si="16"/>
        <v>3120.67</v>
      </c>
      <c r="V113" s="27" t="s">
        <v>143</v>
      </c>
      <c r="W113" s="37" t="s">
        <v>313</v>
      </c>
      <c r="X113" s="101">
        <f t="shared" si="17"/>
        <v>624.134</v>
      </c>
      <c r="Y113" s="101">
        <f t="shared" si="18"/>
        <v>3744.804</v>
      </c>
    </row>
    <row r="114" spans="1:25" ht="15.75" thickBot="1">
      <c r="A114" s="27">
        <v>90</v>
      </c>
      <c r="B114" s="62" t="s">
        <v>403</v>
      </c>
      <c r="C114" s="110">
        <v>1</v>
      </c>
      <c r="D114" s="34" t="s">
        <v>591</v>
      </c>
      <c r="E114" s="37" t="s">
        <v>224</v>
      </c>
      <c r="F114" s="36" t="s">
        <v>788</v>
      </c>
      <c r="G114" s="37">
        <v>4</v>
      </c>
      <c r="H114" s="65">
        <f t="shared" si="12"/>
        <v>3.2</v>
      </c>
      <c r="I114" s="27">
        <f t="shared" si="13"/>
        <v>6.4</v>
      </c>
      <c r="J114" s="38"/>
      <c r="K114" s="38"/>
      <c r="L114" s="38">
        <v>3.2</v>
      </c>
      <c r="M114" s="38"/>
      <c r="N114" s="38"/>
      <c r="O114" s="38"/>
      <c r="P114" s="39">
        <v>2</v>
      </c>
      <c r="Q114" s="108">
        <f t="shared" si="14"/>
        <v>17.61061946902655</v>
      </c>
      <c r="R114" s="108">
        <f t="shared" si="15"/>
        <v>2.2893805309734496</v>
      </c>
      <c r="S114" s="108">
        <v>19.9</v>
      </c>
      <c r="T114" s="70">
        <v>109</v>
      </c>
      <c r="U114" s="106">
        <f t="shared" si="16"/>
        <v>2169.1</v>
      </c>
      <c r="V114" s="27" t="s">
        <v>143</v>
      </c>
      <c r="W114" s="37" t="s">
        <v>313</v>
      </c>
      <c r="X114" s="101">
        <f t="shared" si="17"/>
        <v>433.82</v>
      </c>
      <c r="Y114" s="101">
        <f t="shared" si="18"/>
        <v>2602.92</v>
      </c>
    </row>
    <row r="115" spans="1:25" ht="15.75" thickBot="1">
      <c r="A115" s="27">
        <v>91</v>
      </c>
      <c r="B115" s="62" t="s">
        <v>404</v>
      </c>
      <c r="C115" s="110">
        <v>1</v>
      </c>
      <c r="D115" s="34" t="s">
        <v>591</v>
      </c>
      <c r="E115" s="37" t="s">
        <v>224</v>
      </c>
      <c r="F115" s="36" t="s">
        <v>788</v>
      </c>
      <c r="G115" s="37">
        <v>4</v>
      </c>
      <c r="H115" s="65">
        <f t="shared" si="12"/>
        <v>4.45</v>
      </c>
      <c r="I115" s="27">
        <f t="shared" si="13"/>
        <v>8.9</v>
      </c>
      <c r="J115" s="38"/>
      <c r="K115" s="38"/>
      <c r="L115" s="38">
        <v>4.45</v>
      </c>
      <c r="M115" s="38"/>
      <c r="N115" s="38"/>
      <c r="O115" s="38"/>
      <c r="P115" s="39">
        <v>2</v>
      </c>
      <c r="Q115" s="108">
        <f t="shared" si="14"/>
        <v>18.752212389380535</v>
      </c>
      <c r="R115" s="108">
        <f t="shared" si="15"/>
        <v>2.4377876106194662</v>
      </c>
      <c r="S115" s="108">
        <v>21.19</v>
      </c>
      <c r="T115" s="70">
        <v>109</v>
      </c>
      <c r="U115" s="106">
        <f t="shared" si="16"/>
        <v>2309.71</v>
      </c>
      <c r="V115" s="27" t="s">
        <v>143</v>
      </c>
      <c r="W115" s="37" t="s">
        <v>313</v>
      </c>
      <c r="X115" s="101">
        <f t="shared" si="17"/>
        <v>461.942</v>
      </c>
      <c r="Y115" s="101">
        <f t="shared" si="18"/>
        <v>2771.652</v>
      </c>
    </row>
    <row r="116" spans="1:25" ht="15.75" thickBot="1">
      <c r="A116" s="27">
        <v>92</v>
      </c>
      <c r="B116" s="62" t="s">
        <v>405</v>
      </c>
      <c r="C116" s="110">
        <v>1</v>
      </c>
      <c r="D116" s="34" t="s">
        <v>591</v>
      </c>
      <c r="E116" s="37" t="s">
        <v>224</v>
      </c>
      <c r="F116" s="36" t="s">
        <v>789</v>
      </c>
      <c r="G116" s="37">
        <v>3</v>
      </c>
      <c r="H116" s="65">
        <f t="shared" si="12"/>
        <v>1.37</v>
      </c>
      <c r="I116" s="27">
        <f t="shared" si="13"/>
        <v>2.74</v>
      </c>
      <c r="J116" s="38"/>
      <c r="K116" s="38"/>
      <c r="L116" s="38">
        <v>1.37</v>
      </c>
      <c r="M116" s="38"/>
      <c r="N116" s="38"/>
      <c r="O116" s="38"/>
      <c r="P116" s="39">
        <v>2</v>
      </c>
      <c r="Q116" s="108">
        <f t="shared" si="14"/>
        <v>15.946902654867257</v>
      </c>
      <c r="R116" s="108">
        <f t="shared" si="15"/>
        <v>2.0730973451327426</v>
      </c>
      <c r="S116" s="108">
        <v>18.02</v>
      </c>
      <c r="T116" s="70">
        <v>109</v>
      </c>
      <c r="U116" s="106">
        <f t="shared" si="16"/>
        <v>1964.18</v>
      </c>
      <c r="V116" s="27" t="s">
        <v>143</v>
      </c>
      <c r="W116" s="37" t="s">
        <v>313</v>
      </c>
      <c r="X116" s="101">
        <f t="shared" si="17"/>
        <v>392.836</v>
      </c>
      <c r="Y116" s="101">
        <f t="shared" si="18"/>
        <v>2357.016</v>
      </c>
    </row>
    <row r="117" spans="1:25" ht="24" thickBot="1">
      <c r="A117" s="27">
        <v>93</v>
      </c>
      <c r="B117" s="62" t="s">
        <v>406</v>
      </c>
      <c r="C117" s="111">
        <v>2</v>
      </c>
      <c r="D117" s="34" t="s">
        <v>572</v>
      </c>
      <c r="E117" s="37" t="s">
        <v>224</v>
      </c>
      <c r="F117" s="36" t="s">
        <v>790</v>
      </c>
      <c r="G117" s="37">
        <v>4</v>
      </c>
      <c r="H117" s="65">
        <f t="shared" si="12"/>
        <v>31.9</v>
      </c>
      <c r="I117" s="27">
        <f t="shared" si="13"/>
        <v>63.8</v>
      </c>
      <c r="J117" s="38"/>
      <c r="K117" s="38"/>
      <c r="L117" s="38">
        <v>31.9</v>
      </c>
      <c r="M117" s="38"/>
      <c r="N117" s="38"/>
      <c r="O117" s="38"/>
      <c r="P117" s="39">
        <v>2</v>
      </c>
      <c r="Q117" s="108">
        <f t="shared" si="14"/>
        <v>60.29203539823009</v>
      </c>
      <c r="R117" s="108">
        <f t="shared" si="15"/>
        <v>7.8379646017699045</v>
      </c>
      <c r="S117" s="108">
        <v>68.13</v>
      </c>
      <c r="T117" s="70">
        <v>109</v>
      </c>
      <c r="U117" s="106">
        <f t="shared" si="16"/>
        <v>7426.169999999999</v>
      </c>
      <c r="V117" s="27" t="s">
        <v>143</v>
      </c>
      <c r="W117" s="37" t="s">
        <v>313</v>
      </c>
      <c r="X117" s="101">
        <f t="shared" si="17"/>
        <v>1485.234</v>
      </c>
      <c r="Y117" s="101">
        <f t="shared" si="18"/>
        <v>8911.403999999999</v>
      </c>
    </row>
    <row r="118" spans="1:25" ht="24" thickBot="1">
      <c r="A118" s="27">
        <v>94</v>
      </c>
      <c r="B118" s="62" t="s">
        <v>407</v>
      </c>
      <c r="C118" s="110" t="s">
        <v>140</v>
      </c>
      <c r="D118" s="60" t="s">
        <v>622</v>
      </c>
      <c r="E118" s="54" t="s">
        <v>224</v>
      </c>
      <c r="F118" s="36" t="s">
        <v>791</v>
      </c>
      <c r="G118" s="37">
        <v>3</v>
      </c>
      <c r="H118" s="65">
        <f t="shared" si="12"/>
        <v>53</v>
      </c>
      <c r="I118" s="27">
        <f t="shared" si="13"/>
        <v>106</v>
      </c>
      <c r="J118" s="38"/>
      <c r="K118" s="38"/>
      <c r="L118" s="38">
        <v>53</v>
      </c>
      <c r="M118" s="38"/>
      <c r="N118" s="38"/>
      <c r="O118" s="38"/>
      <c r="P118" s="39">
        <v>2</v>
      </c>
      <c r="Q118" s="108">
        <f t="shared" si="14"/>
        <v>92.9203539823009</v>
      </c>
      <c r="R118" s="108">
        <f t="shared" si="15"/>
        <v>12.079646017699105</v>
      </c>
      <c r="S118" s="108">
        <v>105</v>
      </c>
      <c r="T118" s="70">
        <v>109</v>
      </c>
      <c r="U118" s="106">
        <f t="shared" si="16"/>
        <v>11445</v>
      </c>
      <c r="V118" s="27" t="s">
        <v>143</v>
      </c>
      <c r="W118" s="37" t="s">
        <v>313</v>
      </c>
      <c r="X118" s="101">
        <f t="shared" si="17"/>
        <v>2289</v>
      </c>
      <c r="Y118" s="101">
        <f t="shared" si="18"/>
        <v>13734</v>
      </c>
    </row>
    <row r="119" spans="1:25" ht="35.25" thickBot="1">
      <c r="A119" s="27">
        <v>95</v>
      </c>
      <c r="B119" s="62" t="s">
        <v>408</v>
      </c>
      <c r="C119" s="110">
        <v>1</v>
      </c>
      <c r="D119" s="34" t="s">
        <v>623</v>
      </c>
      <c r="E119" s="37" t="s">
        <v>224</v>
      </c>
      <c r="F119" s="36" t="s">
        <v>792</v>
      </c>
      <c r="G119" s="37">
        <v>4</v>
      </c>
      <c r="H119" s="65">
        <f t="shared" si="12"/>
        <v>75</v>
      </c>
      <c r="I119" s="27">
        <f t="shared" si="13"/>
        <v>150</v>
      </c>
      <c r="J119" s="38"/>
      <c r="K119" s="38"/>
      <c r="L119" s="38">
        <v>75</v>
      </c>
      <c r="M119" s="38"/>
      <c r="N119" s="38"/>
      <c r="O119" s="38"/>
      <c r="P119" s="39">
        <v>2</v>
      </c>
      <c r="Q119" s="108">
        <f t="shared" si="14"/>
        <v>115.04424778761063</v>
      </c>
      <c r="R119" s="108">
        <f t="shared" si="15"/>
        <v>14.95575221238937</v>
      </c>
      <c r="S119" s="108">
        <v>130</v>
      </c>
      <c r="T119" s="70">
        <v>109</v>
      </c>
      <c r="U119" s="106">
        <f t="shared" si="16"/>
        <v>14170</v>
      </c>
      <c r="V119" s="27" t="s">
        <v>143</v>
      </c>
      <c r="W119" s="37" t="s">
        <v>313</v>
      </c>
      <c r="X119" s="101">
        <f t="shared" si="17"/>
        <v>2834</v>
      </c>
      <c r="Y119" s="101">
        <f t="shared" si="18"/>
        <v>17004</v>
      </c>
    </row>
    <row r="120" spans="1:25" ht="24" thickBot="1">
      <c r="A120" s="27">
        <v>96</v>
      </c>
      <c r="B120" s="62" t="s">
        <v>409</v>
      </c>
      <c r="C120" s="110">
        <v>2</v>
      </c>
      <c r="D120" s="34" t="s">
        <v>600</v>
      </c>
      <c r="E120" s="37" t="s">
        <v>224</v>
      </c>
      <c r="F120" s="36" t="s">
        <v>793</v>
      </c>
      <c r="G120" s="37">
        <v>1</v>
      </c>
      <c r="H120" s="65">
        <f t="shared" si="12"/>
        <v>3</v>
      </c>
      <c r="I120" s="27">
        <f t="shared" si="13"/>
        <v>6</v>
      </c>
      <c r="J120" s="38"/>
      <c r="K120" s="38"/>
      <c r="L120" s="38"/>
      <c r="M120" s="38">
        <v>3</v>
      </c>
      <c r="N120" s="38"/>
      <c r="O120" s="38"/>
      <c r="P120" s="39">
        <v>2</v>
      </c>
      <c r="Q120" s="108">
        <f t="shared" si="14"/>
        <v>18.06194690265487</v>
      </c>
      <c r="R120" s="108">
        <f t="shared" si="15"/>
        <v>2.3480530973451295</v>
      </c>
      <c r="S120" s="108">
        <v>20.41</v>
      </c>
      <c r="T120" s="70">
        <v>109</v>
      </c>
      <c r="U120" s="106">
        <f t="shared" si="16"/>
        <v>2224.69</v>
      </c>
      <c r="V120" s="27" t="s">
        <v>143</v>
      </c>
      <c r="W120" s="37" t="s">
        <v>313</v>
      </c>
      <c r="X120" s="101">
        <f t="shared" si="17"/>
        <v>444.93800000000005</v>
      </c>
      <c r="Y120" s="101">
        <f t="shared" si="18"/>
        <v>2669.628</v>
      </c>
    </row>
    <row r="121" spans="1:25" ht="35.25" thickBot="1">
      <c r="A121" s="27">
        <v>97</v>
      </c>
      <c r="B121" s="62" t="s">
        <v>410</v>
      </c>
      <c r="C121" s="110">
        <v>2</v>
      </c>
      <c r="D121" s="34" t="s">
        <v>624</v>
      </c>
      <c r="E121" s="37" t="s">
        <v>224</v>
      </c>
      <c r="F121" s="36" t="s">
        <v>794</v>
      </c>
      <c r="G121" s="37">
        <v>4</v>
      </c>
      <c r="H121" s="65">
        <f aca="true" t="shared" si="19" ref="H121:H131">J121+K121+L121+M121+N121+O121</f>
        <v>20</v>
      </c>
      <c r="I121" s="27">
        <f aca="true" t="shared" si="20" ref="I121:I131">H121*2</f>
        <v>40</v>
      </c>
      <c r="J121" s="38"/>
      <c r="K121" s="38"/>
      <c r="L121" s="38"/>
      <c r="M121" s="38">
        <v>20</v>
      </c>
      <c r="N121" s="38"/>
      <c r="O121" s="38"/>
      <c r="P121" s="39">
        <v>2</v>
      </c>
      <c r="Q121" s="108">
        <f aca="true" t="shared" si="21" ref="Q121:Q135">S121/1.13</f>
        <v>42.00000000000001</v>
      </c>
      <c r="R121" s="108">
        <f aca="true" t="shared" si="22" ref="R121:R135">S121-Q121</f>
        <v>5.459999999999994</v>
      </c>
      <c r="S121" s="108">
        <v>47.46</v>
      </c>
      <c r="T121" s="70">
        <v>109</v>
      </c>
      <c r="U121" s="106">
        <f aca="true" t="shared" si="23" ref="U121:U135">T121*S121</f>
        <v>5173.14</v>
      </c>
      <c r="V121" s="27" t="s">
        <v>143</v>
      </c>
      <c r="W121" s="37" t="s">
        <v>313</v>
      </c>
      <c r="X121" s="101">
        <f t="shared" si="17"/>
        <v>1034.6280000000002</v>
      </c>
      <c r="Y121" s="101">
        <f t="shared" si="18"/>
        <v>6207.768</v>
      </c>
    </row>
    <row r="122" spans="1:25" ht="35.25" thickBot="1">
      <c r="A122" s="27">
        <v>98</v>
      </c>
      <c r="B122" s="62" t="s">
        <v>411</v>
      </c>
      <c r="C122" s="110">
        <v>1</v>
      </c>
      <c r="D122" s="34" t="s">
        <v>625</v>
      </c>
      <c r="E122" s="37" t="s">
        <v>224</v>
      </c>
      <c r="F122" s="36" t="s">
        <v>795</v>
      </c>
      <c r="G122" s="37">
        <v>3</v>
      </c>
      <c r="H122" s="65">
        <f t="shared" si="19"/>
        <v>30</v>
      </c>
      <c r="I122" s="27">
        <f t="shared" si="20"/>
        <v>60</v>
      </c>
      <c r="J122" s="38"/>
      <c r="K122" s="38"/>
      <c r="L122" s="38">
        <v>21</v>
      </c>
      <c r="M122" s="38">
        <v>9</v>
      </c>
      <c r="N122" s="38"/>
      <c r="O122" s="38"/>
      <c r="P122" s="39">
        <v>2</v>
      </c>
      <c r="Q122" s="108">
        <f t="shared" si="21"/>
        <v>58.5929203539823</v>
      </c>
      <c r="R122" s="108">
        <f t="shared" si="22"/>
        <v>7.617079646017693</v>
      </c>
      <c r="S122" s="108">
        <v>66.21</v>
      </c>
      <c r="T122" s="70">
        <v>109</v>
      </c>
      <c r="U122" s="106">
        <f t="shared" si="23"/>
        <v>7216.889999999999</v>
      </c>
      <c r="V122" s="27" t="s">
        <v>143</v>
      </c>
      <c r="W122" s="37" t="s">
        <v>313</v>
      </c>
      <c r="X122" s="101">
        <f t="shared" si="17"/>
        <v>1443.378</v>
      </c>
      <c r="Y122" s="101">
        <f t="shared" si="18"/>
        <v>8660.268</v>
      </c>
    </row>
    <row r="123" spans="1:25" ht="24" thickBot="1">
      <c r="A123" s="27">
        <v>99</v>
      </c>
      <c r="B123" s="62" t="s">
        <v>412</v>
      </c>
      <c r="C123" s="110">
        <v>1</v>
      </c>
      <c r="D123" s="34" t="s">
        <v>626</v>
      </c>
      <c r="E123" s="37" t="s">
        <v>224</v>
      </c>
      <c r="F123" s="36" t="s">
        <v>796</v>
      </c>
      <c r="G123" s="37">
        <v>4</v>
      </c>
      <c r="H123" s="65">
        <f t="shared" si="19"/>
        <v>5.9</v>
      </c>
      <c r="I123" s="27">
        <f t="shared" si="20"/>
        <v>11.8</v>
      </c>
      <c r="J123" s="38"/>
      <c r="K123" s="38"/>
      <c r="L123" s="38">
        <v>5.9</v>
      </c>
      <c r="M123" s="38"/>
      <c r="N123" s="38"/>
      <c r="O123" s="38"/>
      <c r="P123" s="39">
        <v>2</v>
      </c>
      <c r="Q123" s="108">
        <f t="shared" si="21"/>
        <v>20.070796460176993</v>
      </c>
      <c r="R123" s="108">
        <f t="shared" si="22"/>
        <v>2.6092035398230067</v>
      </c>
      <c r="S123" s="108">
        <v>22.68</v>
      </c>
      <c r="T123" s="70">
        <v>109</v>
      </c>
      <c r="U123" s="106">
        <f t="shared" si="23"/>
        <v>2472.12</v>
      </c>
      <c r="V123" s="27" t="s">
        <v>143</v>
      </c>
      <c r="W123" s="37" t="s">
        <v>313</v>
      </c>
      <c r="X123" s="101">
        <f t="shared" si="17"/>
        <v>494.424</v>
      </c>
      <c r="Y123" s="101">
        <f t="shared" si="18"/>
        <v>2966.544</v>
      </c>
    </row>
    <row r="124" spans="1:25" ht="24" thickBot="1">
      <c r="A124" s="27">
        <v>100</v>
      </c>
      <c r="B124" s="62" t="s">
        <v>413</v>
      </c>
      <c r="C124" s="110">
        <v>1</v>
      </c>
      <c r="D124" s="34" t="s">
        <v>619</v>
      </c>
      <c r="E124" s="37" t="s">
        <v>224</v>
      </c>
      <c r="F124" s="36" t="s">
        <v>797</v>
      </c>
      <c r="G124" s="37">
        <v>2</v>
      </c>
      <c r="H124" s="65">
        <f t="shared" si="19"/>
        <v>9.3</v>
      </c>
      <c r="I124" s="27">
        <f t="shared" si="20"/>
        <v>18.6</v>
      </c>
      <c r="J124" s="38">
        <v>6.2</v>
      </c>
      <c r="K124" s="38"/>
      <c r="L124" s="38">
        <v>3.1</v>
      </c>
      <c r="M124" s="38"/>
      <c r="N124" s="38"/>
      <c r="O124" s="38"/>
      <c r="P124" s="39">
        <v>2</v>
      </c>
      <c r="Q124" s="108">
        <f t="shared" si="21"/>
        <v>25.769911504424783</v>
      </c>
      <c r="R124" s="108">
        <f t="shared" si="22"/>
        <v>3.3500884955752177</v>
      </c>
      <c r="S124" s="108">
        <v>29.12</v>
      </c>
      <c r="T124" s="70">
        <v>109</v>
      </c>
      <c r="U124" s="106">
        <f t="shared" si="23"/>
        <v>3174.08</v>
      </c>
      <c r="V124" s="27" t="s">
        <v>143</v>
      </c>
      <c r="W124" s="37" t="s">
        <v>313</v>
      </c>
      <c r="X124" s="101">
        <f t="shared" si="17"/>
        <v>634.816</v>
      </c>
      <c r="Y124" s="101">
        <f t="shared" si="18"/>
        <v>3808.8959999999997</v>
      </c>
    </row>
    <row r="125" spans="1:25" ht="24" thickBot="1">
      <c r="A125" s="27">
        <v>101</v>
      </c>
      <c r="B125" s="62" t="s">
        <v>414</v>
      </c>
      <c r="C125" s="111">
        <v>1</v>
      </c>
      <c r="D125" s="34" t="s">
        <v>627</v>
      </c>
      <c r="E125" s="37" t="s">
        <v>224</v>
      </c>
      <c r="F125" s="36" t="s">
        <v>798</v>
      </c>
      <c r="G125" s="37">
        <v>4</v>
      </c>
      <c r="H125" s="65">
        <f t="shared" si="19"/>
        <v>4</v>
      </c>
      <c r="I125" s="27">
        <f t="shared" si="20"/>
        <v>8</v>
      </c>
      <c r="J125" s="38"/>
      <c r="K125" s="38"/>
      <c r="L125" s="38">
        <v>4</v>
      </c>
      <c r="M125" s="38"/>
      <c r="N125" s="38"/>
      <c r="O125" s="38"/>
      <c r="P125" s="39">
        <v>2</v>
      </c>
      <c r="Q125" s="108">
        <f t="shared" si="21"/>
        <v>18.33628318584071</v>
      </c>
      <c r="R125" s="108">
        <f t="shared" si="22"/>
        <v>2.383716814159289</v>
      </c>
      <c r="S125" s="108">
        <v>20.72</v>
      </c>
      <c r="T125" s="70">
        <v>109</v>
      </c>
      <c r="U125" s="106">
        <f t="shared" si="23"/>
        <v>2258.48</v>
      </c>
      <c r="V125" s="27" t="s">
        <v>143</v>
      </c>
      <c r="W125" s="37" t="s">
        <v>313</v>
      </c>
      <c r="X125" s="101">
        <f t="shared" si="17"/>
        <v>451.696</v>
      </c>
      <c r="Y125" s="101">
        <f t="shared" si="18"/>
        <v>2710.176</v>
      </c>
    </row>
    <row r="126" spans="1:25" ht="24" thickBot="1">
      <c r="A126" s="27">
        <v>102</v>
      </c>
      <c r="B126" s="62" t="s">
        <v>415</v>
      </c>
      <c r="C126" s="110">
        <v>1</v>
      </c>
      <c r="D126" s="34" t="s">
        <v>205</v>
      </c>
      <c r="E126" s="37" t="s">
        <v>224</v>
      </c>
      <c r="F126" s="36" t="s">
        <v>752</v>
      </c>
      <c r="G126" s="37">
        <v>2</v>
      </c>
      <c r="H126" s="65">
        <f t="shared" si="19"/>
        <v>3.9</v>
      </c>
      <c r="I126" s="27">
        <f t="shared" si="20"/>
        <v>7.8</v>
      </c>
      <c r="J126" s="38"/>
      <c r="K126" s="38"/>
      <c r="L126" s="38">
        <v>3.9</v>
      </c>
      <c r="M126" s="38"/>
      <c r="N126" s="38"/>
      <c r="O126" s="38"/>
      <c r="P126" s="39">
        <v>2</v>
      </c>
      <c r="Q126" s="108">
        <f t="shared" si="21"/>
        <v>18.247787610619472</v>
      </c>
      <c r="R126" s="108">
        <f t="shared" si="22"/>
        <v>2.372212389380529</v>
      </c>
      <c r="S126" s="108">
        <v>20.62</v>
      </c>
      <c r="T126" s="70">
        <v>109</v>
      </c>
      <c r="U126" s="106">
        <f t="shared" si="23"/>
        <v>2247.58</v>
      </c>
      <c r="V126" s="27" t="s">
        <v>143</v>
      </c>
      <c r="W126" s="37" t="s">
        <v>313</v>
      </c>
      <c r="X126" s="101">
        <f t="shared" si="17"/>
        <v>449.516</v>
      </c>
      <c r="Y126" s="101">
        <f t="shared" si="18"/>
        <v>2697.096</v>
      </c>
    </row>
    <row r="127" spans="1:25" ht="24" thickBot="1">
      <c r="A127" s="27">
        <v>103</v>
      </c>
      <c r="B127" s="62" t="s">
        <v>416</v>
      </c>
      <c r="C127" s="110">
        <v>1</v>
      </c>
      <c r="D127" s="34" t="s">
        <v>628</v>
      </c>
      <c r="E127" s="37" t="s">
        <v>224</v>
      </c>
      <c r="F127" s="36" t="s">
        <v>573</v>
      </c>
      <c r="G127" s="37">
        <v>1</v>
      </c>
      <c r="H127" s="65">
        <f t="shared" si="19"/>
        <v>7.5</v>
      </c>
      <c r="I127" s="27">
        <f t="shared" si="20"/>
        <v>15</v>
      </c>
      <c r="J127" s="38">
        <v>7.5</v>
      </c>
      <c r="K127" s="38"/>
      <c r="L127" s="38"/>
      <c r="M127" s="38"/>
      <c r="N127" s="38"/>
      <c r="O127" s="38"/>
      <c r="P127" s="39">
        <v>2</v>
      </c>
      <c r="Q127" s="108">
        <f t="shared" si="21"/>
        <v>24.672566371681416</v>
      </c>
      <c r="R127" s="108">
        <f t="shared" si="22"/>
        <v>3.207433628318583</v>
      </c>
      <c r="S127" s="108">
        <v>27.88</v>
      </c>
      <c r="T127" s="70">
        <v>109</v>
      </c>
      <c r="U127" s="106">
        <f t="shared" si="23"/>
        <v>3038.92</v>
      </c>
      <c r="V127" s="27" t="s">
        <v>143</v>
      </c>
      <c r="W127" s="37" t="s">
        <v>313</v>
      </c>
      <c r="X127" s="101">
        <f t="shared" si="17"/>
        <v>607.784</v>
      </c>
      <c r="Y127" s="101">
        <f t="shared" si="18"/>
        <v>3646.704</v>
      </c>
    </row>
    <row r="128" spans="1:25" ht="24" thickBot="1">
      <c r="A128" s="27">
        <v>104</v>
      </c>
      <c r="B128" s="62" t="s">
        <v>417</v>
      </c>
      <c r="C128" s="110">
        <v>1</v>
      </c>
      <c r="D128" s="34" t="s">
        <v>629</v>
      </c>
      <c r="E128" s="37" t="s">
        <v>224</v>
      </c>
      <c r="F128" s="36" t="s">
        <v>799</v>
      </c>
      <c r="G128" s="37">
        <v>3</v>
      </c>
      <c r="H128" s="65">
        <f t="shared" si="19"/>
        <v>12.5</v>
      </c>
      <c r="I128" s="27">
        <f t="shared" si="20"/>
        <v>25</v>
      </c>
      <c r="J128" s="38"/>
      <c r="K128" s="38"/>
      <c r="L128" s="38"/>
      <c r="M128" s="38">
        <v>12.5</v>
      </c>
      <c r="N128" s="38"/>
      <c r="O128" s="38"/>
      <c r="P128" s="39">
        <v>2</v>
      </c>
      <c r="Q128" s="108">
        <f t="shared" si="21"/>
        <v>28.69911504424779</v>
      </c>
      <c r="R128" s="108">
        <f t="shared" si="22"/>
        <v>3.7308849557522095</v>
      </c>
      <c r="S128" s="108">
        <v>32.43</v>
      </c>
      <c r="T128" s="70">
        <v>109</v>
      </c>
      <c r="U128" s="106">
        <f t="shared" si="23"/>
        <v>3534.87</v>
      </c>
      <c r="V128" s="27" t="s">
        <v>143</v>
      </c>
      <c r="W128" s="37" t="s">
        <v>313</v>
      </c>
      <c r="X128" s="101">
        <f t="shared" si="17"/>
        <v>706.974</v>
      </c>
      <c r="Y128" s="101">
        <f t="shared" si="18"/>
        <v>4241.844</v>
      </c>
    </row>
    <row r="129" spans="1:25" ht="24" thickBot="1">
      <c r="A129" s="27">
        <v>105</v>
      </c>
      <c r="B129" s="62" t="s">
        <v>418</v>
      </c>
      <c r="C129" s="110">
        <v>1</v>
      </c>
      <c r="D129" s="34" t="s">
        <v>630</v>
      </c>
      <c r="E129" s="37" t="s">
        <v>224</v>
      </c>
      <c r="F129" s="36" t="s">
        <v>800</v>
      </c>
      <c r="G129" s="37">
        <v>4</v>
      </c>
      <c r="H129" s="65">
        <f t="shared" si="19"/>
        <v>5.5</v>
      </c>
      <c r="I129" s="27">
        <f t="shared" si="20"/>
        <v>11</v>
      </c>
      <c r="J129" s="38"/>
      <c r="K129" s="38"/>
      <c r="L129" s="38">
        <v>5.5</v>
      </c>
      <c r="M129" s="38"/>
      <c r="N129" s="38"/>
      <c r="O129" s="38"/>
      <c r="P129" s="39">
        <v>2</v>
      </c>
      <c r="Q129" s="108">
        <f t="shared" si="21"/>
        <v>17.52212389380531</v>
      </c>
      <c r="R129" s="108">
        <f t="shared" si="22"/>
        <v>2.2778761061946895</v>
      </c>
      <c r="S129" s="108">
        <v>19.8</v>
      </c>
      <c r="T129" s="70">
        <v>109</v>
      </c>
      <c r="U129" s="106">
        <f t="shared" si="23"/>
        <v>2158.2000000000003</v>
      </c>
      <c r="V129" s="27" t="s">
        <v>143</v>
      </c>
      <c r="W129" s="37" t="s">
        <v>313</v>
      </c>
      <c r="X129" s="101">
        <f t="shared" si="17"/>
        <v>431.6400000000001</v>
      </c>
      <c r="Y129" s="101">
        <f t="shared" si="18"/>
        <v>2589.84</v>
      </c>
    </row>
    <row r="130" spans="1:25" ht="24" thickBot="1">
      <c r="A130" s="27">
        <v>106</v>
      </c>
      <c r="B130" s="62" t="s">
        <v>419</v>
      </c>
      <c r="C130" s="110">
        <v>2</v>
      </c>
      <c r="D130" s="34" t="s">
        <v>573</v>
      </c>
      <c r="E130" s="37" t="s">
        <v>224</v>
      </c>
      <c r="F130" s="36" t="s">
        <v>801</v>
      </c>
      <c r="G130" s="37">
        <v>2</v>
      </c>
      <c r="H130" s="65">
        <f t="shared" si="19"/>
        <v>49.5</v>
      </c>
      <c r="I130" s="27">
        <f t="shared" si="20"/>
        <v>99</v>
      </c>
      <c r="J130" s="38"/>
      <c r="K130" s="38"/>
      <c r="L130" s="38">
        <v>46.5</v>
      </c>
      <c r="M130" s="38"/>
      <c r="N130" s="38">
        <v>3</v>
      </c>
      <c r="O130" s="38"/>
      <c r="P130" s="39">
        <v>2</v>
      </c>
      <c r="Q130" s="108">
        <f t="shared" si="21"/>
        <v>89.38053097345134</v>
      </c>
      <c r="R130" s="108">
        <f t="shared" si="22"/>
        <v>11.619469026548657</v>
      </c>
      <c r="S130" s="108">
        <v>101</v>
      </c>
      <c r="T130" s="70">
        <v>109</v>
      </c>
      <c r="U130" s="106">
        <f t="shared" si="23"/>
        <v>11009</v>
      </c>
      <c r="V130" s="27" t="s">
        <v>143</v>
      </c>
      <c r="W130" s="37" t="s">
        <v>313</v>
      </c>
      <c r="X130" s="101">
        <f t="shared" si="17"/>
        <v>2201.8</v>
      </c>
      <c r="Y130" s="101">
        <f t="shared" si="18"/>
        <v>13210.8</v>
      </c>
    </row>
    <row r="131" spans="1:25" ht="24" thickBot="1">
      <c r="A131" s="27">
        <v>107</v>
      </c>
      <c r="B131" s="62" t="s">
        <v>420</v>
      </c>
      <c r="C131" s="111">
        <v>1</v>
      </c>
      <c r="D131" s="34" t="s">
        <v>590</v>
      </c>
      <c r="E131" s="37" t="s">
        <v>224</v>
      </c>
      <c r="F131" s="36" t="s">
        <v>802</v>
      </c>
      <c r="G131" s="37">
        <v>3</v>
      </c>
      <c r="H131" s="65">
        <f t="shared" si="19"/>
        <v>70.4</v>
      </c>
      <c r="I131" s="27">
        <f t="shared" si="20"/>
        <v>140.8</v>
      </c>
      <c r="J131" s="38"/>
      <c r="K131" s="38"/>
      <c r="L131" s="38">
        <v>57.2</v>
      </c>
      <c r="M131" s="38">
        <v>13.2</v>
      </c>
      <c r="N131" s="38"/>
      <c r="O131" s="38"/>
      <c r="P131" s="39">
        <v>2</v>
      </c>
      <c r="Q131" s="108">
        <f t="shared" si="21"/>
        <v>110.61946902654869</v>
      </c>
      <c r="R131" s="108">
        <f t="shared" si="22"/>
        <v>14.380530973451314</v>
      </c>
      <c r="S131" s="108">
        <v>125</v>
      </c>
      <c r="T131" s="70">
        <v>109</v>
      </c>
      <c r="U131" s="106">
        <f t="shared" si="23"/>
        <v>13625</v>
      </c>
      <c r="V131" s="27" t="s">
        <v>143</v>
      </c>
      <c r="W131" s="37" t="s">
        <v>313</v>
      </c>
      <c r="X131" s="101">
        <f t="shared" si="17"/>
        <v>2725</v>
      </c>
      <c r="Y131" s="101">
        <f t="shared" si="18"/>
        <v>16350</v>
      </c>
    </row>
    <row r="132" spans="1:25" ht="24" thickBot="1">
      <c r="A132" s="27">
        <v>108</v>
      </c>
      <c r="B132" s="62" t="s">
        <v>933</v>
      </c>
      <c r="C132" s="111">
        <v>2</v>
      </c>
      <c r="D132" s="34" t="s">
        <v>934</v>
      </c>
      <c r="E132" s="37" t="s">
        <v>224</v>
      </c>
      <c r="F132" s="36" t="s">
        <v>935</v>
      </c>
      <c r="G132" s="37">
        <v>4</v>
      </c>
      <c r="H132" s="65">
        <v>5.1</v>
      </c>
      <c r="I132" s="27">
        <v>10.2</v>
      </c>
      <c r="J132" s="38">
        <v>5.1</v>
      </c>
      <c r="K132" s="38"/>
      <c r="L132" s="38"/>
      <c r="M132" s="38"/>
      <c r="N132" s="38"/>
      <c r="O132" s="38"/>
      <c r="P132" s="39">
        <v>2</v>
      </c>
      <c r="Q132" s="108">
        <f t="shared" si="21"/>
        <v>21.48672566371682</v>
      </c>
      <c r="R132" s="108">
        <f t="shared" si="22"/>
        <v>2.793274336283183</v>
      </c>
      <c r="S132" s="108">
        <v>24.28</v>
      </c>
      <c r="T132" s="70">
        <v>109</v>
      </c>
      <c r="U132" s="106">
        <f t="shared" si="23"/>
        <v>2646.52</v>
      </c>
      <c r="V132" s="27" t="s">
        <v>143</v>
      </c>
      <c r="W132" s="37" t="s">
        <v>313</v>
      </c>
      <c r="X132" s="101">
        <f t="shared" si="17"/>
        <v>529.304</v>
      </c>
      <c r="Y132" s="101">
        <f t="shared" si="18"/>
        <v>3175.824</v>
      </c>
    </row>
    <row r="133" spans="1:25" ht="24" thickBot="1">
      <c r="A133" s="27">
        <v>109</v>
      </c>
      <c r="B133" s="62" t="s">
        <v>936</v>
      </c>
      <c r="C133" s="111">
        <v>1</v>
      </c>
      <c r="D133" s="34" t="s">
        <v>937</v>
      </c>
      <c r="E133" s="37" t="s">
        <v>224</v>
      </c>
      <c r="F133" s="36" t="s">
        <v>938</v>
      </c>
      <c r="G133" s="37">
        <v>4</v>
      </c>
      <c r="H133" s="65">
        <v>1.5</v>
      </c>
      <c r="I133" s="27">
        <v>3</v>
      </c>
      <c r="J133" s="38"/>
      <c r="K133" s="38"/>
      <c r="L133" s="38">
        <v>1.5</v>
      </c>
      <c r="M133" s="38"/>
      <c r="N133" s="38"/>
      <c r="O133" s="38"/>
      <c r="P133" s="39">
        <v>2</v>
      </c>
      <c r="Q133" s="108">
        <f t="shared" si="21"/>
        <v>16.061946902654867</v>
      </c>
      <c r="R133" s="108">
        <f t="shared" si="22"/>
        <v>2.0880530973451314</v>
      </c>
      <c r="S133" s="108">
        <v>18.15</v>
      </c>
      <c r="T133" s="70">
        <v>109</v>
      </c>
      <c r="U133" s="106">
        <f t="shared" si="23"/>
        <v>1978.35</v>
      </c>
      <c r="V133" s="27" t="s">
        <v>143</v>
      </c>
      <c r="W133" s="37" t="s">
        <v>313</v>
      </c>
      <c r="X133" s="101">
        <f t="shared" si="17"/>
        <v>395.67</v>
      </c>
      <c r="Y133" s="101">
        <f t="shared" si="18"/>
        <v>2374.02</v>
      </c>
    </row>
    <row r="134" spans="1:25" ht="24" thickBot="1">
      <c r="A134" s="27">
        <v>110</v>
      </c>
      <c r="B134" s="62" t="s">
        <v>939</v>
      </c>
      <c r="C134" s="111">
        <v>1</v>
      </c>
      <c r="D134" s="34" t="s">
        <v>937</v>
      </c>
      <c r="E134" s="37" t="s">
        <v>224</v>
      </c>
      <c r="F134" s="36" t="s">
        <v>938</v>
      </c>
      <c r="G134" s="37">
        <v>4</v>
      </c>
      <c r="H134" s="65">
        <v>1.5</v>
      </c>
      <c r="I134" s="27">
        <v>3</v>
      </c>
      <c r="J134" s="38"/>
      <c r="K134" s="38"/>
      <c r="L134" s="38">
        <v>1.5</v>
      </c>
      <c r="M134" s="38"/>
      <c r="N134" s="38"/>
      <c r="O134" s="38"/>
      <c r="P134" s="39">
        <v>2</v>
      </c>
      <c r="Q134" s="108">
        <f t="shared" si="21"/>
        <v>16.061946902654867</v>
      </c>
      <c r="R134" s="108">
        <f t="shared" si="22"/>
        <v>2.0880530973451314</v>
      </c>
      <c r="S134" s="108">
        <v>18.15</v>
      </c>
      <c r="T134" s="70">
        <v>109</v>
      </c>
      <c r="U134" s="106">
        <f t="shared" si="23"/>
        <v>1978.35</v>
      </c>
      <c r="V134" s="27" t="s">
        <v>143</v>
      </c>
      <c r="W134" s="37" t="s">
        <v>313</v>
      </c>
      <c r="X134" s="101">
        <f t="shared" si="17"/>
        <v>395.67</v>
      </c>
      <c r="Y134" s="101">
        <f t="shared" si="18"/>
        <v>2374.02</v>
      </c>
    </row>
    <row r="135" spans="1:25" ht="24" thickBot="1">
      <c r="A135" s="27">
        <v>111</v>
      </c>
      <c r="B135" s="62" t="s">
        <v>940</v>
      </c>
      <c r="C135" s="111">
        <v>1</v>
      </c>
      <c r="D135" s="34" t="s">
        <v>937</v>
      </c>
      <c r="E135" s="37" t="s">
        <v>224</v>
      </c>
      <c r="F135" s="36" t="s">
        <v>941</v>
      </c>
      <c r="G135" s="37">
        <v>4</v>
      </c>
      <c r="H135" s="65">
        <v>2.2</v>
      </c>
      <c r="I135" s="27">
        <v>4.4</v>
      </c>
      <c r="J135" s="38"/>
      <c r="K135" s="38"/>
      <c r="L135" s="38">
        <v>2.2</v>
      </c>
      <c r="M135" s="38"/>
      <c r="N135" s="38"/>
      <c r="O135" s="38"/>
      <c r="P135" s="39"/>
      <c r="Q135" s="108">
        <f t="shared" si="21"/>
        <v>16.69911504424779</v>
      </c>
      <c r="R135" s="108">
        <f t="shared" si="22"/>
        <v>2.1708849557522107</v>
      </c>
      <c r="S135" s="108">
        <v>18.87</v>
      </c>
      <c r="T135" s="70">
        <v>109</v>
      </c>
      <c r="U135" s="106">
        <f t="shared" si="23"/>
        <v>2056.83</v>
      </c>
      <c r="V135" s="27" t="s">
        <v>143</v>
      </c>
      <c r="W135" s="37" t="s">
        <v>313</v>
      </c>
      <c r="X135" s="101">
        <f t="shared" si="17"/>
        <v>411.366</v>
      </c>
      <c r="Y135" s="101">
        <f t="shared" si="18"/>
        <v>2468.196</v>
      </c>
    </row>
    <row r="137" spans="21:25" ht="15">
      <c r="U137" s="116">
        <f>SUM(U25:U136)</f>
        <v>466933.11000000004</v>
      </c>
      <c r="V137" s="116"/>
      <c r="W137" s="116"/>
      <c r="X137" s="116">
        <f>SUM(X25:X136)</f>
        <v>93386.62199999999</v>
      </c>
      <c r="Y137" s="118">
        <f>SUM(Y25:Y136)</f>
        <v>560319.7320000002</v>
      </c>
    </row>
  </sheetData>
  <sheetProtection/>
  <mergeCells count="39">
    <mergeCell ref="G12:S12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10:S10"/>
    <mergeCell ref="G11:S11"/>
    <mergeCell ref="G13:S13"/>
    <mergeCell ref="G14:S14"/>
    <mergeCell ref="A20:Y20"/>
    <mergeCell ref="A21:Y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O22"/>
    <mergeCell ref="P22:P24"/>
    <mergeCell ref="X22:X24"/>
    <mergeCell ref="Y22:Y24"/>
    <mergeCell ref="J23:K23"/>
    <mergeCell ref="L23:M23"/>
    <mergeCell ref="N23:O23"/>
    <mergeCell ref="R22:R24"/>
    <mergeCell ref="S22:S24"/>
    <mergeCell ref="T22:T24"/>
    <mergeCell ref="U22:U24"/>
    <mergeCell ref="V22:V24"/>
    <mergeCell ref="W22:W24"/>
    <mergeCell ref="Q22:Q24"/>
  </mergeCells>
  <printOptions/>
  <pageMargins left="0.25" right="0.25" top="0.75" bottom="0.75" header="0.3" footer="0.3"/>
  <pageSetup fitToHeight="0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3.28125" style="0" bestFit="1" customWidth="1"/>
    <col min="2" max="2" width="6.8515625" style="0" customWidth="1"/>
    <col min="4" max="4" width="26.57421875" style="0" customWidth="1"/>
    <col min="5" max="5" width="15.57421875" style="0" customWidth="1"/>
    <col min="6" max="6" width="16.00390625" style="0" customWidth="1"/>
    <col min="7" max="7" width="4.7109375" style="0" customWidth="1"/>
    <col min="8" max="8" width="7.00390625" style="0" customWidth="1"/>
    <col min="10" max="11" width="3.00390625" style="0" bestFit="1" customWidth="1"/>
    <col min="12" max="13" width="4.8515625" style="0" bestFit="1" customWidth="1"/>
    <col min="14" max="15" width="3.00390625" style="0" bestFit="1" customWidth="1"/>
    <col min="16" max="16" width="5.57421875" style="0" customWidth="1"/>
    <col min="22" max="22" width="7.710937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53"/>
      <c r="H7" s="112"/>
      <c r="I7" s="51"/>
      <c r="J7" s="1"/>
      <c r="K7" s="2"/>
      <c r="L7" s="2"/>
      <c r="M7" s="3"/>
      <c r="N7" s="3"/>
      <c r="O7" s="1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53"/>
      <c r="H8" s="112"/>
      <c r="I8" s="51"/>
      <c r="J8" s="1"/>
      <c r="K8" s="2"/>
      <c r="L8" s="2"/>
      <c r="M8" s="3"/>
      <c r="N8" s="3"/>
      <c r="O8" s="1"/>
      <c r="P8" s="8"/>
      <c r="Q8" s="90"/>
      <c r="R8" s="91"/>
      <c r="S8" s="91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53"/>
      <c r="H9" s="112"/>
      <c r="I9" s="51"/>
      <c r="J9" s="1"/>
      <c r="K9" s="2"/>
      <c r="L9" s="2"/>
      <c r="M9" s="3"/>
      <c r="N9" s="3"/>
      <c r="O9" s="1"/>
      <c r="P9" s="8"/>
      <c r="Q9" s="90"/>
      <c r="R9" s="91"/>
      <c r="S9" s="91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27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963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1"/>
      <c r="B12" s="53"/>
      <c r="C12" s="53"/>
      <c r="D12" s="53"/>
      <c r="E12" s="53"/>
      <c r="F12" s="53"/>
      <c r="G12" s="139" t="s">
        <v>974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1"/>
      <c r="B13" s="53"/>
      <c r="C13" s="53"/>
      <c r="D13" s="53"/>
      <c r="E13" s="53"/>
      <c r="F13" s="53"/>
      <c r="G13" s="139" t="s">
        <v>961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3"/>
      <c r="U13" s="99"/>
      <c r="V13" s="3"/>
      <c r="W13" s="3"/>
      <c r="X13" s="100"/>
      <c r="Y13" s="100"/>
    </row>
    <row r="14" spans="1:25" ht="15.75">
      <c r="A14" s="51"/>
      <c r="B14" s="53"/>
      <c r="C14" s="53"/>
      <c r="D14" s="53"/>
      <c r="E14" s="53"/>
      <c r="F14" s="53"/>
      <c r="G14" s="139" t="s">
        <v>313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3"/>
      <c r="U14" s="99"/>
      <c r="V14" s="3"/>
      <c r="W14" s="3"/>
      <c r="X14" s="100"/>
      <c r="Y14" s="100"/>
    </row>
    <row r="15" spans="1:25" ht="15.75">
      <c r="A15" s="51"/>
      <c r="B15" s="53"/>
      <c r="C15" s="53"/>
      <c r="D15" s="53"/>
      <c r="E15" s="53"/>
      <c r="F15" s="53"/>
      <c r="G15" s="53"/>
      <c r="H15" s="112"/>
      <c r="I15" s="51"/>
      <c r="J15" s="1"/>
      <c r="K15" s="2"/>
      <c r="L15" s="2"/>
      <c r="M15" s="3"/>
      <c r="N15" s="3"/>
      <c r="O15" s="1"/>
      <c r="P15" s="8"/>
      <c r="Q15" s="90"/>
      <c r="R15" s="91"/>
      <c r="S15" s="91"/>
      <c r="T15" s="3"/>
      <c r="U15" s="99"/>
      <c r="V15" s="3"/>
      <c r="W15" s="3"/>
      <c r="X15" s="100"/>
      <c r="Y15" s="100"/>
    </row>
    <row r="16" spans="1:25" ht="15.75">
      <c r="A16" s="51"/>
      <c r="B16" s="53"/>
      <c r="C16" s="53"/>
      <c r="D16" s="53"/>
      <c r="E16" s="53"/>
      <c r="F16" s="53"/>
      <c r="G16" s="53"/>
      <c r="H16" s="112"/>
      <c r="I16" s="51"/>
      <c r="J16" s="1"/>
      <c r="K16" s="2"/>
      <c r="L16" s="2"/>
      <c r="M16" s="3"/>
      <c r="N16" s="3"/>
      <c r="O16" s="1"/>
      <c r="P16" s="8"/>
      <c r="Q16" s="90"/>
      <c r="R16" s="91"/>
      <c r="S16" s="91"/>
      <c r="T16" s="3"/>
      <c r="U16" s="99"/>
      <c r="V16" s="3"/>
      <c r="W16" s="3"/>
      <c r="X16" s="100"/>
      <c r="Y16" s="100"/>
    </row>
    <row r="17" spans="1:25" ht="15.75">
      <c r="A17" s="51"/>
      <c r="B17" s="53"/>
      <c r="C17" s="53"/>
      <c r="D17" s="53"/>
      <c r="E17" s="53"/>
      <c r="F17" s="53"/>
      <c r="G17" s="53"/>
      <c r="H17" s="112"/>
      <c r="I17" s="51"/>
      <c r="J17" s="1"/>
      <c r="K17" s="2"/>
      <c r="L17" s="2"/>
      <c r="M17" s="3"/>
      <c r="N17" s="3"/>
      <c r="O17" s="1"/>
      <c r="P17" s="8"/>
      <c r="Q17" s="90"/>
      <c r="R17" s="91"/>
      <c r="S17" s="91"/>
      <c r="T17" s="3"/>
      <c r="U17" s="99"/>
      <c r="V17" s="3"/>
      <c r="W17" s="3"/>
      <c r="X17" s="100"/>
      <c r="Y17" s="100"/>
    </row>
    <row r="18" spans="1:25" ht="15.75">
      <c r="A18" s="51"/>
      <c r="B18" s="53"/>
      <c r="C18" s="53"/>
      <c r="D18" s="53"/>
      <c r="E18" s="53"/>
      <c r="F18" s="53"/>
      <c r="G18" s="53"/>
      <c r="H18" s="112"/>
      <c r="I18" s="51"/>
      <c r="J18" s="1"/>
      <c r="K18" s="2"/>
      <c r="L18" s="2"/>
      <c r="M18" s="3"/>
      <c r="N18" s="3"/>
      <c r="O18" s="1"/>
      <c r="P18" s="8"/>
      <c r="Q18" s="90"/>
      <c r="R18" s="91"/>
      <c r="S18" s="91"/>
      <c r="T18" s="3"/>
      <c r="U18" s="99"/>
      <c r="V18" s="3"/>
      <c r="W18" s="3"/>
      <c r="X18" s="100"/>
      <c r="Y18" s="100"/>
    </row>
    <row r="19" spans="1:25" ht="15.75">
      <c r="A19" s="52"/>
      <c r="B19" s="56"/>
      <c r="C19" s="56"/>
      <c r="D19" s="56"/>
      <c r="E19" s="56"/>
      <c r="F19" s="57"/>
      <c r="G19" s="41"/>
      <c r="H19" s="26"/>
      <c r="I19" s="52"/>
      <c r="J19" s="41"/>
      <c r="K19" s="41"/>
      <c r="L19" s="41"/>
      <c r="M19" s="41"/>
      <c r="N19" s="41"/>
      <c r="O19" s="41"/>
      <c r="P19" s="4"/>
      <c r="Q19" s="92"/>
      <c r="R19" s="93"/>
      <c r="S19" s="93"/>
      <c r="T19" s="41"/>
      <c r="U19" s="100"/>
      <c r="V19" s="41"/>
      <c r="W19" s="4"/>
      <c r="X19" s="100"/>
      <c r="Y19" s="100"/>
    </row>
    <row r="20" spans="1:25" ht="19.5" thickBot="1">
      <c r="A20" s="136" t="s">
        <v>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 ht="18.75" thickBot="1">
      <c r="A21" s="137" t="s">
        <v>966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27.75" customHeight="1" thickBot="1">
      <c r="A22" s="146" t="s">
        <v>4</v>
      </c>
      <c r="B22" s="121" t="s">
        <v>5</v>
      </c>
      <c r="C22" s="121" t="s">
        <v>31</v>
      </c>
      <c r="D22" s="120" t="s">
        <v>70</v>
      </c>
      <c r="E22" s="121" t="s">
        <v>6</v>
      </c>
      <c r="F22" s="146" t="s">
        <v>7</v>
      </c>
      <c r="G22" s="121" t="s">
        <v>8</v>
      </c>
      <c r="H22" s="141" t="s">
        <v>9</v>
      </c>
      <c r="I22" s="121" t="s">
        <v>10</v>
      </c>
      <c r="J22" s="142" t="s">
        <v>141</v>
      </c>
      <c r="K22" s="142"/>
      <c r="L22" s="142"/>
      <c r="M22" s="142"/>
      <c r="N22" s="142"/>
      <c r="O22" s="142"/>
      <c r="P22" s="123" t="s">
        <v>11</v>
      </c>
      <c r="Q22" s="145" t="s">
        <v>142</v>
      </c>
      <c r="R22" s="144" t="s">
        <v>12</v>
      </c>
      <c r="S22" s="144" t="s">
        <v>13</v>
      </c>
      <c r="T22" s="129" t="s">
        <v>956</v>
      </c>
      <c r="U22" s="143" t="s">
        <v>959</v>
      </c>
      <c r="V22" s="147" t="s">
        <v>14</v>
      </c>
      <c r="W22" s="129" t="s">
        <v>15</v>
      </c>
      <c r="X22" s="124" t="s">
        <v>958</v>
      </c>
      <c r="Y22" s="143" t="s">
        <v>16</v>
      </c>
    </row>
    <row r="23" spans="1:25" ht="22.5" customHeight="1" thickBot="1">
      <c r="A23" s="146"/>
      <c r="B23" s="121"/>
      <c r="C23" s="121"/>
      <c r="D23" s="120"/>
      <c r="E23" s="121"/>
      <c r="F23" s="146"/>
      <c r="G23" s="121"/>
      <c r="H23" s="141"/>
      <c r="I23" s="121"/>
      <c r="J23" s="146" t="s">
        <v>17</v>
      </c>
      <c r="K23" s="146"/>
      <c r="L23" s="146" t="s">
        <v>18</v>
      </c>
      <c r="M23" s="146"/>
      <c r="N23" s="146" t="s">
        <v>19</v>
      </c>
      <c r="O23" s="146"/>
      <c r="P23" s="123"/>
      <c r="Q23" s="145"/>
      <c r="R23" s="144"/>
      <c r="S23" s="144"/>
      <c r="T23" s="129"/>
      <c r="U23" s="143"/>
      <c r="V23" s="147"/>
      <c r="W23" s="129"/>
      <c r="X23" s="125"/>
      <c r="Y23" s="143"/>
    </row>
    <row r="24" spans="1:25" ht="162" customHeight="1" thickBot="1">
      <c r="A24" s="146"/>
      <c r="B24" s="121"/>
      <c r="C24" s="121"/>
      <c r="D24" s="120"/>
      <c r="E24" s="121"/>
      <c r="F24" s="146"/>
      <c r="G24" s="121"/>
      <c r="H24" s="141"/>
      <c r="I24" s="121"/>
      <c r="J24" s="66" t="s">
        <v>270</v>
      </c>
      <c r="K24" s="113" t="s">
        <v>296</v>
      </c>
      <c r="L24" s="66" t="s">
        <v>293</v>
      </c>
      <c r="M24" s="113" t="s">
        <v>294</v>
      </c>
      <c r="N24" s="66" t="s">
        <v>293</v>
      </c>
      <c r="O24" s="113" t="s">
        <v>295</v>
      </c>
      <c r="P24" s="123"/>
      <c r="Q24" s="145"/>
      <c r="R24" s="144"/>
      <c r="S24" s="144"/>
      <c r="T24" s="129"/>
      <c r="U24" s="143"/>
      <c r="V24" s="147"/>
      <c r="W24" s="129"/>
      <c r="X24" s="126"/>
      <c r="Y24" s="143"/>
    </row>
    <row r="25" spans="1:25" ht="15.75" thickBot="1">
      <c r="A25" s="27">
        <v>1</v>
      </c>
      <c r="B25" s="62" t="s">
        <v>421</v>
      </c>
      <c r="C25" s="110">
        <v>1</v>
      </c>
      <c r="D25" s="34" t="s">
        <v>631</v>
      </c>
      <c r="E25" s="37" t="s">
        <v>706</v>
      </c>
      <c r="F25" s="36" t="s">
        <v>803</v>
      </c>
      <c r="G25" s="37">
        <v>1</v>
      </c>
      <c r="H25" s="65">
        <f>J25+K25+L25+M25+N25+O25</f>
        <v>3.6</v>
      </c>
      <c r="I25" s="27">
        <f>H25*2</f>
        <v>7.2</v>
      </c>
      <c r="J25" s="38"/>
      <c r="K25" s="38"/>
      <c r="L25" s="38">
        <v>3.6</v>
      </c>
      <c r="M25" s="38"/>
      <c r="N25" s="38"/>
      <c r="O25" s="38"/>
      <c r="P25" s="39">
        <v>2</v>
      </c>
      <c r="Q25" s="108">
        <f>S25/1.13</f>
        <v>17.97345132743363</v>
      </c>
      <c r="R25" s="108">
        <f>S25-Q25</f>
        <v>2.3365486725663693</v>
      </c>
      <c r="S25" s="108">
        <v>20.31</v>
      </c>
      <c r="T25" s="70">
        <v>109</v>
      </c>
      <c r="U25" s="101">
        <f>T25*S25</f>
        <v>2213.79</v>
      </c>
      <c r="V25" s="27" t="s">
        <v>143</v>
      </c>
      <c r="W25" s="37" t="s">
        <v>313</v>
      </c>
      <c r="X25" s="101">
        <f>U25*20%</f>
        <v>442.75800000000004</v>
      </c>
      <c r="Y25" s="101">
        <f>U25+X25</f>
        <v>2656.548</v>
      </c>
    </row>
    <row r="26" spans="1:25" ht="15.75" thickBot="1">
      <c r="A26" s="27">
        <v>2</v>
      </c>
      <c r="B26" s="62" t="s">
        <v>422</v>
      </c>
      <c r="C26" s="110">
        <v>1</v>
      </c>
      <c r="D26" s="34" t="s">
        <v>631</v>
      </c>
      <c r="E26" s="37" t="s">
        <v>706</v>
      </c>
      <c r="F26" s="36" t="s">
        <v>804</v>
      </c>
      <c r="G26" s="37">
        <v>2</v>
      </c>
      <c r="H26" s="65">
        <f>J26+K26+L26+M26+N26+O26</f>
        <v>7.7</v>
      </c>
      <c r="I26" s="27">
        <f>H26*2</f>
        <v>15.4</v>
      </c>
      <c r="J26" s="38"/>
      <c r="K26" s="38"/>
      <c r="L26" s="38">
        <v>7.7</v>
      </c>
      <c r="M26" s="38"/>
      <c r="N26" s="38"/>
      <c r="O26" s="38"/>
      <c r="P26" s="39">
        <v>2</v>
      </c>
      <c r="Q26" s="108">
        <f>S26/1.13</f>
        <v>23.327433628318587</v>
      </c>
      <c r="R26" s="108">
        <f>S26-Q26</f>
        <v>3.032566371681412</v>
      </c>
      <c r="S26" s="108">
        <v>26.36</v>
      </c>
      <c r="T26" s="70">
        <v>109</v>
      </c>
      <c r="U26" s="101">
        <f>T26*S26</f>
        <v>2873.24</v>
      </c>
      <c r="V26" s="27" t="s">
        <v>143</v>
      </c>
      <c r="W26" s="37" t="s">
        <v>313</v>
      </c>
      <c r="X26" s="101">
        <f>U26*20%</f>
        <v>574.648</v>
      </c>
      <c r="Y26" s="101">
        <f>U26+X26</f>
        <v>3447.888</v>
      </c>
    </row>
    <row r="27" spans="1:25" ht="15.75" thickBot="1">
      <c r="A27" s="27">
        <v>3</v>
      </c>
      <c r="B27" s="62" t="s">
        <v>423</v>
      </c>
      <c r="C27" s="110">
        <v>1</v>
      </c>
      <c r="D27" s="34" t="s">
        <v>632</v>
      </c>
      <c r="E27" s="37" t="s">
        <v>706</v>
      </c>
      <c r="F27" s="36" t="s">
        <v>805</v>
      </c>
      <c r="G27" s="37">
        <v>4</v>
      </c>
      <c r="H27" s="65">
        <f>J27+K27+L27+M27+N27+O27</f>
        <v>12</v>
      </c>
      <c r="I27" s="27">
        <f>H27*2</f>
        <v>24</v>
      </c>
      <c r="J27" s="38"/>
      <c r="K27" s="38"/>
      <c r="L27" s="38">
        <v>12</v>
      </c>
      <c r="M27" s="38"/>
      <c r="N27" s="38"/>
      <c r="O27" s="38"/>
      <c r="P27" s="39">
        <v>2</v>
      </c>
      <c r="Q27" s="108">
        <f>S27/1.13</f>
        <v>25.619469026548675</v>
      </c>
      <c r="R27" s="108">
        <f>S27-Q27</f>
        <v>3.3305309734513244</v>
      </c>
      <c r="S27" s="108">
        <v>28.95</v>
      </c>
      <c r="T27" s="70">
        <v>109</v>
      </c>
      <c r="U27" s="101">
        <f>T27*S27</f>
        <v>3155.5499999999997</v>
      </c>
      <c r="V27" s="27" t="s">
        <v>143</v>
      </c>
      <c r="W27" s="37" t="s">
        <v>313</v>
      </c>
      <c r="X27" s="101">
        <f>U27*20%</f>
        <v>631.11</v>
      </c>
      <c r="Y27" s="101">
        <f>U27+X27</f>
        <v>3786.66</v>
      </c>
    </row>
    <row r="28" spans="1:25" ht="15.75" thickBot="1">
      <c r="A28" s="27">
        <v>4</v>
      </c>
      <c r="B28" s="62" t="s">
        <v>424</v>
      </c>
      <c r="C28" s="110">
        <v>2</v>
      </c>
      <c r="D28" s="34" t="s">
        <v>633</v>
      </c>
      <c r="E28" s="37" t="s">
        <v>706</v>
      </c>
      <c r="F28" s="36" t="s">
        <v>806</v>
      </c>
      <c r="G28" s="37">
        <v>2</v>
      </c>
      <c r="H28" s="65">
        <f>J28+K28+L28+M28+N28+O28</f>
        <v>10</v>
      </c>
      <c r="I28" s="27">
        <f>H28*2</f>
        <v>20</v>
      </c>
      <c r="J28" s="38"/>
      <c r="K28" s="38"/>
      <c r="L28" s="38"/>
      <c r="M28" s="38">
        <v>10</v>
      </c>
      <c r="N28" s="38"/>
      <c r="O28" s="38"/>
      <c r="P28" s="39">
        <v>2</v>
      </c>
      <c r="Q28" s="108">
        <f>S28/1.13</f>
        <v>25.90265486725664</v>
      </c>
      <c r="R28" s="108">
        <f>S28-Q28</f>
        <v>3.3673451327433597</v>
      </c>
      <c r="S28" s="108">
        <v>29.27</v>
      </c>
      <c r="T28" s="70">
        <v>109</v>
      </c>
      <c r="U28" s="101">
        <f>T28*S28</f>
        <v>3190.43</v>
      </c>
      <c r="V28" s="27" t="s">
        <v>143</v>
      </c>
      <c r="W28" s="37" t="s">
        <v>313</v>
      </c>
      <c r="X28" s="101">
        <f>U28*20%</f>
        <v>638.086</v>
      </c>
      <c r="Y28" s="101">
        <f>U28+X28</f>
        <v>3828.5159999999996</v>
      </c>
    </row>
    <row r="29" spans="1:25" ht="15.75" thickBot="1">
      <c r="A29" s="27">
        <v>5</v>
      </c>
      <c r="B29" s="62" t="s">
        <v>942</v>
      </c>
      <c r="C29" s="110">
        <v>1</v>
      </c>
      <c r="D29" s="34" t="s">
        <v>943</v>
      </c>
      <c r="E29" s="37" t="s">
        <v>706</v>
      </c>
      <c r="F29" s="36" t="s">
        <v>944</v>
      </c>
      <c r="G29" s="37">
        <v>2</v>
      </c>
      <c r="H29" s="65">
        <v>1.2</v>
      </c>
      <c r="I29" s="27">
        <v>2.4</v>
      </c>
      <c r="J29" s="38"/>
      <c r="K29" s="38"/>
      <c r="L29" s="38">
        <v>1.2</v>
      </c>
      <c r="M29" s="38"/>
      <c r="N29" s="38"/>
      <c r="O29" s="38"/>
      <c r="P29" s="39">
        <v>2</v>
      </c>
      <c r="Q29" s="108">
        <f>S29/1.13</f>
        <v>15.787610619469028</v>
      </c>
      <c r="R29" s="108">
        <f>S29-Q29</f>
        <v>2.052389380530972</v>
      </c>
      <c r="S29" s="108">
        <v>17.84</v>
      </c>
      <c r="T29" s="70">
        <v>109</v>
      </c>
      <c r="U29" s="101">
        <f>T29*S29</f>
        <v>1944.56</v>
      </c>
      <c r="V29" s="27" t="s">
        <v>143</v>
      </c>
      <c r="W29" s="37" t="s">
        <v>313</v>
      </c>
      <c r="X29" s="101">
        <f>U29*20%</f>
        <v>388.91200000000003</v>
      </c>
      <c r="Y29" s="101">
        <f>U29+X29</f>
        <v>2333.4719999999998</v>
      </c>
    </row>
    <row r="31" spans="21:25" s="117" customFormat="1" ht="12">
      <c r="U31" s="103">
        <f>SUM(U25:U30)</f>
        <v>13377.57</v>
      </c>
      <c r="V31" s="103"/>
      <c r="W31" s="103"/>
      <c r="X31" s="103">
        <f>SUM(X25:X30)</f>
        <v>2675.514</v>
      </c>
      <c r="Y31" s="105">
        <f>SUM(Y25:Y30)</f>
        <v>16053.083999999999</v>
      </c>
    </row>
  </sheetData>
  <sheetProtection/>
  <mergeCells count="39">
    <mergeCell ref="G12:S12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10:S10"/>
    <mergeCell ref="G11:S11"/>
    <mergeCell ref="G13:S13"/>
    <mergeCell ref="G14:S14"/>
    <mergeCell ref="A20:Y20"/>
    <mergeCell ref="A21:Y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O22"/>
    <mergeCell ref="P22:P24"/>
    <mergeCell ref="X22:X24"/>
    <mergeCell ref="Y22:Y24"/>
    <mergeCell ref="J23:K23"/>
    <mergeCell ref="L23:M23"/>
    <mergeCell ref="N23:O23"/>
    <mergeCell ref="R22:R24"/>
    <mergeCell ref="S22:S24"/>
    <mergeCell ref="T22:T24"/>
    <mergeCell ref="U22:U24"/>
    <mergeCell ref="V22:V24"/>
    <mergeCell ref="W22:W24"/>
    <mergeCell ref="Q22:Q24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PageLayoutView="0" workbookViewId="0" topLeftCell="A46">
      <selection activeCell="F40" sqref="F40"/>
    </sheetView>
  </sheetViews>
  <sheetFormatPr defaultColWidth="9.140625" defaultRowHeight="15"/>
  <cols>
    <col min="1" max="1" width="3.57421875" style="0" bestFit="1" customWidth="1"/>
    <col min="2" max="2" width="9.421875" style="0" customWidth="1"/>
    <col min="3" max="3" width="6.8515625" style="0" customWidth="1"/>
    <col min="4" max="4" width="22.28125" style="0" customWidth="1"/>
    <col min="6" max="6" width="31.28125" style="0" customWidth="1"/>
    <col min="7" max="7" width="5.421875" style="0" customWidth="1"/>
    <col min="8" max="9" width="6.28125" style="0" customWidth="1"/>
    <col min="10" max="10" width="5.140625" style="0" customWidth="1"/>
    <col min="11" max="11" width="3.00390625" style="0" bestFit="1" customWidth="1"/>
    <col min="12" max="13" width="4.8515625" style="0" bestFit="1" customWidth="1"/>
    <col min="14" max="14" width="4.00390625" style="0" bestFit="1" customWidth="1"/>
    <col min="15" max="15" width="4.8515625" style="0" bestFit="1" customWidth="1"/>
    <col min="16" max="16" width="5.140625" style="0" customWidth="1"/>
    <col min="17" max="18" width="6.28125" style="0" customWidth="1"/>
    <col min="19" max="19" width="7.57421875" style="0" customWidth="1"/>
    <col min="20" max="20" width="8.140625" style="0" customWidth="1"/>
    <col min="21" max="21" width="8.57421875" style="0" customWidth="1"/>
    <col min="22" max="22" width="6.2812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53"/>
      <c r="H7" s="112"/>
      <c r="I7" s="51"/>
      <c r="J7" s="1"/>
      <c r="K7" s="2"/>
      <c r="L7" s="2"/>
      <c r="M7" s="3"/>
      <c r="N7" s="3"/>
      <c r="O7" s="1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53"/>
      <c r="H8" s="112"/>
      <c r="I8" s="51"/>
      <c r="J8" s="1"/>
      <c r="K8" s="2"/>
      <c r="L8" s="2"/>
      <c r="M8" s="3"/>
      <c r="N8" s="3"/>
      <c r="O8" s="1"/>
      <c r="P8" s="8"/>
      <c r="Q8" s="90"/>
      <c r="R8" s="91"/>
      <c r="S8" s="91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53"/>
      <c r="H9" s="112"/>
      <c r="I9" s="51"/>
      <c r="J9" s="1"/>
      <c r="K9" s="2"/>
      <c r="L9" s="2"/>
      <c r="M9" s="3"/>
      <c r="N9" s="3"/>
      <c r="O9" s="1"/>
      <c r="P9" s="8"/>
      <c r="Q9" s="90"/>
      <c r="R9" s="91"/>
      <c r="S9" s="91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27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963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1"/>
      <c r="B12" s="53"/>
      <c r="C12" s="53"/>
      <c r="D12" s="53"/>
      <c r="E12" s="53"/>
      <c r="F12" s="53"/>
      <c r="G12" s="139" t="s">
        <v>975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1"/>
      <c r="B13" s="53"/>
      <c r="C13" s="53"/>
      <c r="D13" s="53"/>
      <c r="E13" s="53"/>
      <c r="F13" s="53"/>
      <c r="G13" s="139" t="s">
        <v>962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3"/>
      <c r="U13" s="99"/>
      <c r="V13" s="3"/>
      <c r="W13" s="3"/>
      <c r="X13" s="100"/>
      <c r="Y13" s="100"/>
    </row>
    <row r="14" spans="1:25" ht="15.75">
      <c r="A14" s="51"/>
      <c r="B14" s="53"/>
      <c r="C14" s="53"/>
      <c r="D14" s="53"/>
      <c r="E14" s="53"/>
      <c r="F14" s="53"/>
      <c r="G14" s="139" t="s">
        <v>313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3"/>
      <c r="U14" s="99"/>
      <c r="V14" s="3"/>
      <c r="W14" s="3"/>
      <c r="X14" s="100"/>
      <c r="Y14" s="100"/>
    </row>
    <row r="15" spans="1:25" ht="15.75">
      <c r="A15" s="51"/>
      <c r="B15" s="53"/>
      <c r="C15" s="53"/>
      <c r="D15" s="53"/>
      <c r="E15" s="53"/>
      <c r="F15" s="53"/>
      <c r="G15" s="53"/>
      <c r="H15" s="112"/>
      <c r="I15" s="51"/>
      <c r="J15" s="1"/>
      <c r="K15" s="2"/>
      <c r="L15" s="2"/>
      <c r="M15" s="3"/>
      <c r="N15" s="3"/>
      <c r="O15" s="1"/>
      <c r="P15" s="8"/>
      <c r="Q15" s="90"/>
      <c r="R15" s="91"/>
      <c r="S15" s="91"/>
      <c r="T15" s="3"/>
      <c r="U15" s="99"/>
      <c r="V15" s="3"/>
      <c r="W15" s="3"/>
      <c r="X15" s="100"/>
      <c r="Y15" s="100"/>
    </row>
    <row r="16" spans="1:25" ht="15.75">
      <c r="A16" s="52"/>
      <c r="B16" s="56"/>
      <c r="C16" s="56"/>
      <c r="D16" s="56"/>
      <c r="E16" s="56"/>
      <c r="F16" s="57"/>
      <c r="G16" s="41"/>
      <c r="H16" s="26"/>
      <c r="I16" s="52"/>
      <c r="J16" s="41"/>
      <c r="K16" s="41"/>
      <c r="L16" s="41"/>
      <c r="M16" s="41"/>
      <c r="N16" s="41"/>
      <c r="O16" s="41"/>
      <c r="P16" s="4"/>
      <c r="Q16" s="92"/>
      <c r="R16" s="93"/>
      <c r="S16" s="93"/>
      <c r="T16" s="41"/>
      <c r="U16" s="100"/>
      <c r="V16" s="41"/>
      <c r="W16" s="4"/>
      <c r="X16" s="100"/>
      <c r="Y16" s="100"/>
    </row>
    <row r="17" spans="1:25" ht="19.5" thickBot="1">
      <c r="A17" s="136" t="s">
        <v>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</row>
    <row r="18" spans="1:25" ht="18.75" thickBot="1">
      <c r="A18" s="137" t="s">
        <v>967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5.75" customHeight="1" thickBot="1">
      <c r="A19" s="146" t="s">
        <v>4</v>
      </c>
      <c r="B19" s="121" t="s">
        <v>5</v>
      </c>
      <c r="C19" s="121" t="s">
        <v>31</v>
      </c>
      <c r="D19" s="120" t="s">
        <v>70</v>
      </c>
      <c r="E19" s="121" t="s">
        <v>6</v>
      </c>
      <c r="F19" s="146" t="s">
        <v>7</v>
      </c>
      <c r="G19" s="121" t="s">
        <v>8</v>
      </c>
      <c r="H19" s="141" t="s">
        <v>9</v>
      </c>
      <c r="I19" s="121" t="s">
        <v>10</v>
      </c>
      <c r="J19" s="142" t="s">
        <v>141</v>
      </c>
      <c r="K19" s="142"/>
      <c r="L19" s="142"/>
      <c r="M19" s="142"/>
      <c r="N19" s="142"/>
      <c r="O19" s="142"/>
      <c r="P19" s="123" t="s">
        <v>11</v>
      </c>
      <c r="Q19" s="145" t="s">
        <v>142</v>
      </c>
      <c r="R19" s="144" t="s">
        <v>12</v>
      </c>
      <c r="S19" s="144" t="s">
        <v>13</v>
      </c>
      <c r="T19" s="129" t="s">
        <v>956</v>
      </c>
      <c r="U19" s="143" t="s">
        <v>959</v>
      </c>
      <c r="V19" s="147" t="s">
        <v>14</v>
      </c>
      <c r="W19" s="129" t="s">
        <v>15</v>
      </c>
      <c r="X19" s="124" t="s">
        <v>958</v>
      </c>
      <c r="Y19" s="143" t="s">
        <v>16</v>
      </c>
    </row>
    <row r="20" spans="1:25" ht="25.5" customHeight="1" thickBot="1">
      <c r="A20" s="146"/>
      <c r="B20" s="121"/>
      <c r="C20" s="121"/>
      <c r="D20" s="120"/>
      <c r="E20" s="121"/>
      <c r="F20" s="146"/>
      <c r="G20" s="121"/>
      <c r="H20" s="141"/>
      <c r="I20" s="121"/>
      <c r="J20" s="146" t="s">
        <v>17</v>
      </c>
      <c r="K20" s="146"/>
      <c r="L20" s="146" t="s">
        <v>18</v>
      </c>
      <c r="M20" s="146"/>
      <c r="N20" s="146" t="s">
        <v>19</v>
      </c>
      <c r="O20" s="146"/>
      <c r="P20" s="123"/>
      <c r="Q20" s="145"/>
      <c r="R20" s="144"/>
      <c r="S20" s="144"/>
      <c r="T20" s="129"/>
      <c r="U20" s="143"/>
      <c r="V20" s="147"/>
      <c r="W20" s="129"/>
      <c r="X20" s="125"/>
      <c r="Y20" s="143"/>
    </row>
    <row r="21" spans="1:25" ht="204" customHeight="1" thickBot="1">
      <c r="A21" s="146"/>
      <c r="B21" s="121"/>
      <c r="C21" s="121"/>
      <c r="D21" s="120"/>
      <c r="E21" s="121"/>
      <c r="F21" s="146"/>
      <c r="G21" s="121"/>
      <c r="H21" s="141"/>
      <c r="I21" s="121"/>
      <c r="J21" s="66" t="s">
        <v>270</v>
      </c>
      <c r="K21" s="113" t="s">
        <v>296</v>
      </c>
      <c r="L21" s="66" t="s">
        <v>293</v>
      </c>
      <c r="M21" s="113" t="s">
        <v>294</v>
      </c>
      <c r="N21" s="66" t="s">
        <v>293</v>
      </c>
      <c r="O21" s="113" t="s">
        <v>295</v>
      </c>
      <c r="P21" s="123"/>
      <c r="Q21" s="145"/>
      <c r="R21" s="144"/>
      <c r="S21" s="144"/>
      <c r="T21" s="129"/>
      <c r="U21" s="143"/>
      <c r="V21" s="147"/>
      <c r="W21" s="129"/>
      <c r="X21" s="126"/>
      <c r="Y21" s="143"/>
    </row>
    <row r="22" spans="1:25" ht="24" thickBot="1">
      <c r="A22" s="27">
        <v>1</v>
      </c>
      <c r="B22" s="62" t="s">
        <v>425</v>
      </c>
      <c r="C22" s="110">
        <v>1</v>
      </c>
      <c r="D22" s="34" t="s">
        <v>217</v>
      </c>
      <c r="E22" s="37" t="s">
        <v>225</v>
      </c>
      <c r="F22" s="36" t="s">
        <v>807</v>
      </c>
      <c r="G22" s="37">
        <v>4</v>
      </c>
      <c r="H22" s="65">
        <f aca="true" t="shared" si="0" ref="H22:H37">J22+K22+L22+M22+N22+O22</f>
        <v>6</v>
      </c>
      <c r="I22" s="27">
        <f aca="true" t="shared" si="1" ref="I22:I37">H22*2</f>
        <v>12</v>
      </c>
      <c r="J22" s="38"/>
      <c r="K22" s="38"/>
      <c r="L22" s="38"/>
      <c r="M22" s="38">
        <v>6</v>
      </c>
      <c r="N22" s="38"/>
      <c r="O22" s="38"/>
      <c r="P22" s="39">
        <v>2</v>
      </c>
      <c r="Q22" s="108">
        <f aca="true" t="shared" si="2" ref="Q22:Q39">S22/1.13</f>
        <v>21.415929203539825</v>
      </c>
      <c r="R22" s="108">
        <f aca="true" t="shared" si="3" ref="R22:R37">S22-Q22</f>
        <v>2.784070796460174</v>
      </c>
      <c r="S22" s="108">
        <v>24.2</v>
      </c>
      <c r="T22" s="70">
        <v>109</v>
      </c>
      <c r="U22" s="101">
        <f aca="true" t="shared" si="4" ref="U22:U37">T22*S22</f>
        <v>2637.7999999999997</v>
      </c>
      <c r="V22" s="27" t="s">
        <v>143</v>
      </c>
      <c r="W22" s="37" t="s">
        <v>313</v>
      </c>
      <c r="X22" s="101">
        <f>U22*20%</f>
        <v>527.56</v>
      </c>
      <c r="Y22" s="101">
        <f>U22+X22</f>
        <v>3165.3599999999997</v>
      </c>
    </row>
    <row r="23" spans="1:25" ht="24" thickBot="1">
      <c r="A23" s="27">
        <v>2</v>
      </c>
      <c r="B23" s="62" t="s">
        <v>426</v>
      </c>
      <c r="C23" s="110">
        <v>1</v>
      </c>
      <c r="D23" s="34" t="s">
        <v>634</v>
      </c>
      <c r="E23" s="37" t="s">
        <v>225</v>
      </c>
      <c r="F23" s="36" t="s">
        <v>808</v>
      </c>
      <c r="G23" s="37">
        <v>4</v>
      </c>
      <c r="H23" s="65">
        <f t="shared" si="0"/>
        <v>3.5</v>
      </c>
      <c r="I23" s="27">
        <f t="shared" si="1"/>
        <v>7</v>
      </c>
      <c r="J23" s="38"/>
      <c r="K23" s="38"/>
      <c r="L23" s="38"/>
      <c r="M23" s="38">
        <v>3</v>
      </c>
      <c r="N23" s="38"/>
      <c r="O23" s="38">
        <v>0.5</v>
      </c>
      <c r="P23" s="39">
        <v>2</v>
      </c>
      <c r="Q23" s="108">
        <f t="shared" si="2"/>
        <v>18.83185840707965</v>
      </c>
      <c r="R23" s="108">
        <f t="shared" si="3"/>
        <v>2.4481415929203507</v>
      </c>
      <c r="S23" s="108">
        <v>21.28</v>
      </c>
      <c r="T23" s="70">
        <v>109</v>
      </c>
      <c r="U23" s="101">
        <f t="shared" si="4"/>
        <v>2319.52</v>
      </c>
      <c r="V23" s="27" t="s">
        <v>143</v>
      </c>
      <c r="W23" s="37" t="s">
        <v>313</v>
      </c>
      <c r="X23" s="101">
        <f aca="true" t="shared" si="5" ref="X23:X81">U23*20%</f>
        <v>463.904</v>
      </c>
      <c r="Y23" s="101">
        <f aca="true" t="shared" si="6" ref="Y23:Y81">U23+X23</f>
        <v>2783.424</v>
      </c>
    </row>
    <row r="24" spans="1:25" ht="29.25" customHeight="1" thickBot="1">
      <c r="A24" s="27">
        <v>3</v>
      </c>
      <c r="B24" s="62" t="s">
        <v>427</v>
      </c>
      <c r="C24" s="111">
        <v>2</v>
      </c>
      <c r="D24" s="34" t="s">
        <v>635</v>
      </c>
      <c r="E24" s="37" t="s">
        <v>225</v>
      </c>
      <c r="F24" s="36" t="s">
        <v>809</v>
      </c>
      <c r="G24" s="37">
        <v>6</v>
      </c>
      <c r="H24" s="65">
        <f t="shared" si="0"/>
        <v>13.3</v>
      </c>
      <c r="I24" s="27">
        <f t="shared" si="1"/>
        <v>26.6</v>
      </c>
      <c r="J24" s="38"/>
      <c r="K24" s="38"/>
      <c r="L24" s="38">
        <v>5.3</v>
      </c>
      <c r="M24" s="38"/>
      <c r="N24" s="38">
        <v>8</v>
      </c>
      <c r="O24" s="38"/>
      <c r="P24" s="39">
        <v>2</v>
      </c>
      <c r="Q24" s="108">
        <f t="shared" si="2"/>
        <v>30.15929203539823</v>
      </c>
      <c r="R24" s="108">
        <f t="shared" si="3"/>
        <v>3.9207079646017675</v>
      </c>
      <c r="S24" s="108">
        <v>34.08</v>
      </c>
      <c r="T24" s="70">
        <v>109</v>
      </c>
      <c r="U24" s="101">
        <f t="shared" si="4"/>
        <v>3714.72</v>
      </c>
      <c r="V24" s="27" t="s">
        <v>143</v>
      </c>
      <c r="W24" s="37" t="s">
        <v>313</v>
      </c>
      <c r="X24" s="101">
        <f t="shared" si="5"/>
        <v>742.944</v>
      </c>
      <c r="Y24" s="101">
        <f t="shared" si="6"/>
        <v>4457.664</v>
      </c>
    </row>
    <row r="25" spans="1:25" ht="24" thickBot="1">
      <c r="A25" s="27">
        <v>4</v>
      </c>
      <c r="B25" s="62" t="s">
        <v>428</v>
      </c>
      <c r="C25" s="111" t="s">
        <v>140</v>
      </c>
      <c r="D25" s="34" t="s">
        <v>636</v>
      </c>
      <c r="E25" s="37" t="s">
        <v>225</v>
      </c>
      <c r="F25" s="36" t="s">
        <v>810</v>
      </c>
      <c r="G25" s="37">
        <v>6</v>
      </c>
      <c r="H25" s="65">
        <f t="shared" si="0"/>
        <v>5.8</v>
      </c>
      <c r="I25" s="27">
        <f t="shared" si="1"/>
        <v>11.6</v>
      </c>
      <c r="J25" s="38"/>
      <c r="K25" s="38"/>
      <c r="L25" s="38">
        <v>5.8</v>
      </c>
      <c r="M25" s="38"/>
      <c r="N25" s="38"/>
      <c r="O25" s="38"/>
      <c r="P25" s="39">
        <v>2</v>
      </c>
      <c r="Q25" s="108">
        <f t="shared" si="2"/>
        <v>19.98230088495575</v>
      </c>
      <c r="R25" s="108">
        <f t="shared" si="3"/>
        <v>2.5976991150442466</v>
      </c>
      <c r="S25" s="108">
        <v>22.58</v>
      </c>
      <c r="T25" s="70">
        <v>109</v>
      </c>
      <c r="U25" s="101">
        <f t="shared" si="4"/>
        <v>2461.22</v>
      </c>
      <c r="V25" s="27" t="s">
        <v>143</v>
      </c>
      <c r="W25" s="37" t="s">
        <v>313</v>
      </c>
      <c r="X25" s="101">
        <f t="shared" si="5"/>
        <v>492.24399999999997</v>
      </c>
      <c r="Y25" s="101">
        <f t="shared" si="6"/>
        <v>2953.464</v>
      </c>
    </row>
    <row r="26" spans="1:25" ht="24" thickBot="1">
      <c r="A26" s="27">
        <v>5</v>
      </c>
      <c r="B26" s="62" t="s">
        <v>429</v>
      </c>
      <c r="C26" s="110">
        <v>2</v>
      </c>
      <c r="D26" s="34" t="s">
        <v>637</v>
      </c>
      <c r="E26" s="37" t="s">
        <v>225</v>
      </c>
      <c r="F26" s="59" t="s">
        <v>811</v>
      </c>
      <c r="G26" s="37">
        <v>3</v>
      </c>
      <c r="H26" s="65">
        <f t="shared" si="0"/>
        <v>22</v>
      </c>
      <c r="I26" s="27">
        <f t="shared" si="1"/>
        <v>44</v>
      </c>
      <c r="J26" s="38"/>
      <c r="K26" s="38"/>
      <c r="L26" s="38">
        <v>22</v>
      </c>
      <c r="M26" s="38"/>
      <c r="N26" s="38"/>
      <c r="O26" s="38"/>
      <c r="P26" s="39">
        <v>2</v>
      </c>
      <c r="Q26" s="108">
        <f t="shared" si="2"/>
        <v>41.58407079646018</v>
      </c>
      <c r="R26" s="108">
        <f t="shared" si="3"/>
        <v>5.40592920353982</v>
      </c>
      <c r="S26" s="108">
        <v>46.99</v>
      </c>
      <c r="T26" s="70">
        <v>109</v>
      </c>
      <c r="U26" s="101">
        <f t="shared" si="4"/>
        <v>5121.91</v>
      </c>
      <c r="V26" s="27" t="s">
        <v>143</v>
      </c>
      <c r="W26" s="37" t="s">
        <v>313</v>
      </c>
      <c r="X26" s="101">
        <f t="shared" si="5"/>
        <v>1024.382</v>
      </c>
      <c r="Y26" s="101">
        <f t="shared" si="6"/>
        <v>6146.2919999999995</v>
      </c>
    </row>
    <row r="27" spans="1:25" ht="24" thickBot="1">
      <c r="A27" s="27">
        <v>6</v>
      </c>
      <c r="B27" s="62" t="s">
        <v>430</v>
      </c>
      <c r="C27" s="110">
        <v>2</v>
      </c>
      <c r="D27" s="34" t="s">
        <v>593</v>
      </c>
      <c r="E27" s="37" t="s">
        <v>225</v>
      </c>
      <c r="F27" s="36" t="s">
        <v>812</v>
      </c>
      <c r="G27" s="37">
        <v>4</v>
      </c>
      <c r="H27" s="65">
        <f t="shared" si="0"/>
        <v>18.3</v>
      </c>
      <c r="I27" s="27">
        <f t="shared" si="1"/>
        <v>36.6</v>
      </c>
      <c r="J27" s="38"/>
      <c r="K27" s="38"/>
      <c r="L27" s="38">
        <v>18.3</v>
      </c>
      <c r="M27" s="38"/>
      <c r="N27" s="38"/>
      <c r="O27" s="38"/>
      <c r="P27" s="39">
        <v>2</v>
      </c>
      <c r="Q27" s="108">
        <f t="shared" si="2"/>
        <v>34.58407079646018</v>
      </c>
      <c r="R27" s="108">
        <f t="shared" si="3"/>
        <v>4.495929203539816</v>
      </c>
      <c r="S27" s="108">
        <v>39.08</v>
      </c>
      <c r="T27" s="70">
        <v>109</v>
      </c>
      <c r="U27" s="101">
        <f t="shared" si="4"/>
        <v>4259.72</v>
      </c>
      <c r="V27" s="27" t="s">
        <v>143</v>
      </c>
      <c r="W27" s="37" t="s">
        <v>313</v>
      </c>
      <c r="X27" s="101">
        <f t="shared" si="5"/>
        <v>851.9440000000001</v>
      </c>
      <c r="Y27" s="101">
        <f t="shared" si="6"/>
        <v>5111.664000000001</v>
      </c>
    </row>
    <row r="28" spans="1:25" ht="24" thickBot="1">
      <c r="A28" s="27">
        <v>7</v>
      </c>
      <c r="B28" s="62" t="s">
        <v>431</v>
      </c>
      <c r="C28" s="111">
        <v>2</v>
      </c>
      <c r="D28" s="34" t="s">
        <v>638</v>
      </c>
      <c r="E28" s="37" t="s">
        <v>225</v>
      </c>
      <c r="F28" s="36" t="s">
        <v>813</v>
      </c>
      <c r="G28" s="37">
        <v>4</v>
      </c>
      <c r="H28" s="65">
        <f t="shared" si="0"/>
        <v>4.6</v>
      </c>
      <c r="I28" s="27">
        <f t="shared" si="1"/>
        <v>9.2</v>
      </c>
      <c r="J28" s="38"/>
      <c r="K28" s="38"/>
      <c r="L28" s="38">
        <v>4</v>
      </c>
      <c r="M28" s="38"/>
      <c r="N28" s="38">
        <v>0.6</v>
      </c>
      <c r="O28" s="38"/>
      <c r="P28" s="39">
        <v>2</v>
      </c>
      <c r="Q28" s="108">
        <f t="shared" si="2"/>
        <v>19.141592920353983</v>
      </c>
      <c r="R28" s="108">
        <f t="shared" si="3"/>
        <v>2.4884070796460165</v>
      </c>
      <c r="S28" s="108">
        <v>21.63</v>
      </c>
      <c r="T28" s="70">
        <v>109</v>
      </c>
      <c r="U28" s="101">
        <f t="shared" si="4"/>
        <v>2357.67</v>
      </c>
      <c r="V28" s="27" t="s">
        <v>143</v>
      </c>
      <c r="W28" s="37" t="s">
        <v>313</v>
      </c>
      <c r="X28" s="101">
        <f t="shared" si="5"/>
        <v>471.53400000000005</v>
      </c>
      <c r="Y28" s="101">
        <f t="shared" si="6"/>
        <v>2829.204</v>
      </c>
    </row>
    <row r="29" spans="1:25" ht="24" thickBot="1">
      <c r="A29" s="27">
        <v>8</v>
      </c>
      <c r="B29" s="62" t="s">
        <v>432</v>
      </c>
      <c r="C29" s="111">
        <v>1</v>
      </c>
      <c r="D29" s="34" t="s">
        <v>639</v>
      </c>
      <c r="E29" s="37" t="s">
        <v>225</v>
      </c>
      <c r="F29" s="36" t="s">
        <v>814</v>
      </c>
      <c r="G29" s="37">
        <v>4</v>
      </c>
      <c r="H29" s="65">
        <f t="shared" si="0"/>
        <v>4.1</v>
      </c>
      <c r="I29" s="27">
        <f t="shared" si="1"/>
        <v>8.2</v>
      </c>
      <c r="J29" s="38"/>
      <c r="K29" s="38"/>
      <c r="L29" s="38">
        <v>4.1</v>
      </c>
      <c r="M29" s="38"/>
      <c r="N29" s="38"/>
      <c r="O29" s="38"/>
      <c r="P29" s="39">
        <v>2</v>
      </c>
      <c r="Q29" s="108">
        <f t="shared" si="2"/>
        <v>23.08849557522124</v>
      </c>
      <c r="R29" s="108">
        <f t="shared" si="3"/>
        <v>3.0015044247787586</v>
      </c>
      <c r="S29" s="108">
        <v>26.09</v>
      </c>
      <c r="T29" s="70">
        <v>109</v>
      </c>
      <c r="U29" s="101">
        <f t="shared" si="4"/>
        <v>2843.81</v>
      </c>
      <c r="V29" s="27" t="s">
        <v>143</v>
      </c>
      <c r="W29" s="37" t="s">
        <v>313</v>
      </c>
      <c r="X29" s="101">
        <f t="shared" si="5"/>
        <v>568.7620000000001</v>
      </c>
      <c r="Y29" s="101">
        <f t="shared" si="6"/>
        <v>3412.572</v>
      </c>
    </row>
    <row r="30" spans="1:25" ht="24" thickBot="1">
      <c r="A30" s="27">
        <v>9</v>
      </c>
      <c r="B30" s="62" t="s">
        <v>433</v>
      </c>
      <c r="C30" s="110">
        <v>1</v>
      </c>
      <c r="D30" s="34" t="s">
        <v>640</v>
      </c>
      <c r="E30" s="37" t="s">
        <v>225</v>
      </c>
      <c r="F30" s="36" t="s">
        <v>815</v>
      </c>
      <c r="G30" s="37">
        <v>4</v>
      </c>
      <c r="H30" s="65">
        <f t="shared" si="0"/>
        <v>15.6</v>
      </c>
      <c r="I30" s="27">
        <f t="shared" si="1"/>
        <v>31.2</v>
      </c>
      <c r="J30" s="38"/>
      <c r="K30" s="38"/>
      <c r="L30" s="38">
        <v>15.6</v>
      </c>
      <c r="M30" s="38"/>
      <c r="N30" s="38"/>
      <c r="O30" s="38"/>
      <c r="P30" s="39">
        <v>2</v>
      </c>
      <c r="Q30" s="108">
        <f t="shared" si="2"/>
        <v>29.48672566371682</v>
      </c>
      <c r="R30" s="108">
        <f t="shared" si="3"/>
        <v>3.833274336283182</v>
      </c>
      <c r="S30" s="108">
        <v>33.32</v>
      </c>
      <c r="T30" s="70">
        <v>109</v>
      </c>
      <c r="U30" s="101">
        <f t="shared" si="4"/>
        <v>3631.88</v>
      </c>
      <c r="V30" s="27" t="s">
        <v>143</v>
      </c>
      <c r="W30" s="37" t="s">
        <v>313</v>
      </c>
      <c r="X30" s="101">
        <f t="shared" si="5"/>
        <v>726.3760000000001</v>
      </c>
      <c r="Y30" s="101">
        <f t="shared" si="6"/>
        <v>4358.256</v>
      </c>
    </row>
    <row r="31" spans="1:25" ht="24" thickBot="1">
      <c r="A31" s="27">
        <v>10</v>
      </c>
      <c r="B31" s="62" t="s">
        <v>434</v>
      </c>
      <c r="C31" s="110">
        <v>2</v>
      </c>
      <c r="D31" s="34" t="s">
        <v>638</v>
      </c>
      <c r="E31" s="37" t="s">
        <v>225</v>
      </c>
      <c r="F31" s="36" t="s">
        <v>815</v>
      </c>
      <c r="G31" s="37">
        <v>3</v>
      </c>
      <c r="H31" s="65">
        <f t="shared" si="0"/>
        <v>19</v>
      </c>
      <c r="I31" s="27">
        <f t="shared" si="1"/>
        <v>38</v>
      </c>
      <c r="J31" s="38"/>
      <c r="K31" s="38"/>
      <c r="L31" s="38">
        <v>15</v>
      </c>
      <c r="M31" s="38"/>
      <c r="N31" s="38">
        <v>4</v>
      </c>
      <c r="O31" s="38"/>
      <c r="P31" s="39">
        <v>2</v>
      </c>
      <c r="Q31" s="108">
        <f t="shared" si="2"/>
        <v>37.5929203539823</v>
      </c>
      <c r="R31" s="108">
        <f t="shared" si="3"/>
        <v>4.887079646017696</v>
      </c>
      <c r="S31" s="108">
        <v>42.48</v>
      </c>
      <c r="T31" s="70">
        <v>109</v>
      </c>
      <c r="U31" s="101">
        <f t="shared" si="4"/>
        <v>4630.32</v>
      </c>
      <c r="V31" s="27" t="s">
        <v>143</v>
      </c>
      <c r="W31" s="37" t="s">
        <v>313</v>
      </c>
      <c r="X31" s="101">
        <f t="shared" si="5"/>
        <v>926.064</v>
      </c>
      <c r="Y31" s="101">
        <f t="shared" si="6"/>
        <v>5556.384</v>
      </c>
    </row>
    <row r="32" spans="1:25" ht="24" thickBot="1">
      <c r="A32" s="27">
        <v>11</v>
      </c>
      <c r="B32" s="62" t="s">
        <v>435</v>
      </c>
      <c r="C32" s="110" t="s">
        <v>140</v>
      </c>
      <c r="D32" s="34" t="s">
        <v>641</v>
      </c>
      <c r="E32" s="37" t="s">
        <v>225</v>
      </c>
      <c r="F32" s="36" t="s">
        <v>816</v>
      </c>
      <c r="G32" s="37">
        <v>4</v>
      </c>
      <c r="H32" s="65">
        <f t="shared" si="0"/>
        <v>18.9</v>
      </c>
      <c r="I32" s="27">
        <f t="shared" si="1"/>
        <v>37.8</v>
      </c>
      <c r="J32" s="38"/>
      <c r="K32" s="38"/>
      <c r="L32" s="38">
        <v>8.5</v>
      </c>
      <c r="M32" s="38"/>
      <c r="N32" s="38"/>
      <c r="O32" s="38">
        <v>10.4</v>
      </c>
      <c r="P32" s="39">
        <v>2</v>
      </c>
      <c r="Q32" s="108">
        <f t="shared" si="2"/>
        <v>42.274336283185846</v>
      </c>
      <c r="R32" s="108">
        <f t="shared" si="3"/>
        <v>5.495663716814157</v>
      </c>
      <c r="S32" s="108">
        <v>47.77</v>
      </c>
      <c r="T32" s="70">
        <v>109</v>
      </c>
      <c r="U32" s="101">
        <f t="shared" si="4"/>
        <v>5206.93</v>
      </c>
      <c r="V32" s="27" t="s">
        <v>143</v>
      </c>
      <c r="W32" s="37" t="s">
        <v>313</v>
      </c>
      <c r="X32" s="101">
        <f t="shared" si="5"/>
        <v>1041.3860000000002</v>
      </c>
      <c r="Y32" s="101">
        <f t="shared" si="6"/>
        <v>6248.316000000001</v>
      </c>
    </row>
    <row r="33" spans="1:25" ht="24" thickBot="1">
      <c r="A33" s="27">
        <v>12</v>
      </c>
      <c r="B33" s="62" t="s">
        <v>436</v>
      </c>
      <c r="C33" s="110">
        <v>1</v>
      </c>
      <c r="D33" s="34" t="s">
        <v>219</v>
      </c>
      <c r="E33" s="37" t="s">
        <v>225</v>
      </c>
      <c r="F33" s="36" t="s">
        <v>817</v>
      </c>
      <c r="G33" s="37">
        <v>2</v>
      </c>
      <c r="H33" s="65">
        <f t="shared" si="0"/>
        <v>14</v>
      </c>
      <c r="I33" s="27">
        <f t="shared" si="1"/>
        <v>28</v>
      </c>
      <c r="J33" s="38"/>
      <c r="K33" s="38"/>
      <c r="L33" s="38"/>
      <c r="M33" s="38">
        <v>11</v>
      </c>
      <c r="N33" s="38"/>
      <c r="O33" s="38">
        <v>3</v>
      </c>
      <c r="P33" s="39">
        <v>2</v>
      </c>
      <c r="Q33" s="108">
        <f t="shared" si="2"/>
        <v>31.637168141592923</v>
      </c>
      <c r="R33" s="108">
        <f t="shared" si="3"/>
        <v>4.112831858407077</v>
      </c>
      <c r="S33" s="108">
        <v>35.75</v>
      </c>
      <c r="T33" s="70">
        <v>109</v>
      </c>
      <c r="U33" s="101">
        <f t="shared" si="4"/>
        <v>3896.75</v>
      </c>
      <c r="V33" s="27" t="s">
        <v>143</v>
      </c>
      <c r="W33" s="37" t="s">
        <v>313</v>
      </c>
      <c r="X33" s="101">
        <f t="shared" si="5"/>
        <v>779.35</v>
      </c>
      <c r="Y33" s="101">
        <f t="shared" si="6"/>
        <v>4676.1</v>
      </c>
    </row>
    <row r="34" spans="1:25" ht="24" thickBot="1">
      <c r="A34" s="27">
        <v>13</v>
      </c>
      <c r="B34" s="62" t="s">
        <v>437</v>
      </c>
      <c r="C34" s="110">
        <v>1</v>
      </c>
      <c r="D34" s="34" t="s">
        <v>217</v>
      </c>
      <c r="E34" s="37" t="s">
        <v>225</v>
      </c>
      <c r="F34" s="36" t="s">
        <v>818</v>
      </c>
      <c r="G34" s="37">
        <v>4</v>
      </c>
      <c r="H34" s="65">
        <f t="shared" si="0"/>
        <v>2.3</v>
      </c>
      <c r="I34" s="27">
        <f t="shared" si="1"/>
        <v>4.6</v>
      </c>
      <c r="J34" s="38"/>
      <c r="K34" s="38"/>
      <c r="L34" s="38">
        <v>2.3</v>
      </c>
      <c r="M34" s="38"/>
      <c r="N34" s="38"/>
      <c r="O34" s="38"/>
      <c r="P34" s="39">
        <v>2</v>
      </c>
      <c r="Q34" s="108">
        <f t="shared" si="2"/>
        <v>16.796460176991154</v>
      </c>
      <c r="R34" s="108">
        <f t="shared" si="3"/>
        <v>2.1835398230088465</v>
      </c>
      <c r="S34" s="108">
        <v>18.98</v>
      </c>
      <c r="T34" s="70">
        <v>109</v>
      </c>
      <c r="U34" s="101">
        <f t="shared" si="4"/>
        <v>2068.82</v>
      </c>
      <c r="V34" s="27" t="s">
        <v>143</v>
      </c>
      <c r="W34" s="37" t="s">
        <v>313</v>
      </c>
      <c r="X34" s="101">
        <f t="shared" si="5"/>
        <v>413.76400000000007</v>
      </c>
      <c r="Y34" s="101">
        <f t="shared" si="6"/>
        <v>2482.5840000000003</v>
      </c>
    </row>
    <row r="35" spans="1:25" ht="24" thickBot="1">
      <c r="A35" s="27">
        <v>14</v>
      </c>
      <c r="B35" s="62" t="s">
        <v>438</v>
      </c>
      <c r="C35" s="110">
        <v>1</v>
      </c>
      <c r="D35" s="34" t="s">
        <v>642</v>
      </c>
      <c r="E35" s="37" t="s">
        <v>225</v>
      </c>
      <c r="F35" s="36" t="s">
        <v>819</v>
      </c>
      <c r="G35" s="37">
        <v>1</v>
      </c>
      <c r="H35" s="65">
        <f t="shared" si="0"/>
        <v>3</v>
      </c>
      <c r="I35" s="27">
        <f t="shared" si="1"/>
        <v>6</v>
      </c>
      <c r="J35" s="38"/>
      <c r="K35" s="38"/>
      <c r="L35" s="38">
        <v>3</v>
      </c>
      <c r="M35" s="38"/>
      <c r="N35" s="38"/>
      <c r="O35" s="38"/>
      <c r="P35" s="39">
        <v>2</v>
      </c>
      <c r="Q35" s="108">
        <f t="shared" si="2"/>
        <v>18.06194690265487</v>
      </c>
      <c r="R35" s="108">
        <f t="shared" si="3"/>
        <v>2.3480530973451295</v>
      </c>
      <c r="S35" s="108">
        <v>20.41</v>
      </c>
      <c r="T35" s="70">
        <v>109</v>
      </c>
      <c r="U35" s="101">
        <f t="shared" si="4"/>
        <v>2224.69</v>
      </c>
      <c r="V35" s="27" t="s">
        <v>143</v>
      </c>
      <c r="W35" s="37" t="s">
        <v>313</v>
      </c>
      <c r="X35" s="101">
        <f t="shared" si="5"/>
        <v>444.93800000000005</v>
      </c>
      <c r="Y35" s="101">
        <f t="shared" si="6"/>
        <v>2669.628</v>
      </c>
    </row>
    <row r="36" spans="1:25" ht="24" thickBot="1">
      <c r="A36" s="27">
        <v>15</v>
      </c>
      <c r="B36" s="62" t="s">
        <v>439</v>
      </c>
      <c r="C36" s="110">
        <v>1</v>
      </c>
      <c r="D36" s="34" t="s">
        <v>217</v>
      </c>
      <c r="E36" s="37" t="s">
        <v>225</v>
      </c>
      <c r="F36" s="36" t="s">
        <v>820</v>
      </c>
      <c r="G36" s="37">
        <v>2</v>
      </c>
      <c r="H36" s="65">
        <f t="shared" si="0"/>
        <v>6</v>
      </c>
      <c r="I36" s="27">
        <f t="shared" si="1"/>
        <v>12</v>
      </c>
      <c r="J36" s="38"/>
      <c r="K36" s="38"/>
      <c r="L36" s="38">
        <v>6</v>
      </c>
      <c r="M36" s="38"/>
      <c r="N36" s="38"/>
      <c r="O36" s="38"/>
      <c r="P36" s="39">
        <v>2</v>
      </c>
      <c r="Q36" s="108">
        <f t="shared" si="2"/>
        <v>21.415929203539825</v>
      </c>
      <c r="R36" s="108">
        <f t="shared" si="3"/>
        <v>2.784070796460174</v>
      </c>
      <c r="S36" s="108">
        <v>24.2</v>
      </c>
      <c r="T36" s="70">
        <v>109</v>
      </c>
      <c r="U36" s="101">
        <f t="shared" si="4"/>
        <v>2637.7999999999997</v>
      </c>
      <c r="V36" s="27" t="s">
        <v>143</v>
      </c>
      <c r="W36" s="37" t="s">
        <v>313</v>
      </c>
      <c r="X36" s="101">
        <f t="shared" si="5"/>
        <v>527.56</v>
      </c>
      <c r="Y36" s="101">
        <f t="shared" si="6"/>
        <v>3165.3599999999997</v>
      </c>
    </row>
    <row r="37" spans="1:25" ht="24" thickBot="1">
      <c r="A37" s="27">
        <v>16</v>
      </c>
      <c r="B37" s="62" t="s">
        <v>440</v>
      </c>
      <c r="C37" s="110">
        <v>1</v>
      </c>
      <c r="D37" s="34" t="s">
        <v>643</v>
      </c>
      <c r="E37" s="37" t="s">
        <v>225</v>
      </c>
      <c r="F37" s="44" t="s">
        <v>821</v>
      </c>
      <c r="G37" s="37">
        <v>3</v>
      </c>
      <c r="H37" s="65">
        <f t="shared" si="0"/>
        <v>14</v>
      </c>
      <c r="I37" s="27">
        <f t="shared" si="1"/>
        <v>28</v>
      </c>
      <c r="J37" s="38"/>
      <c r="K37" s="38"/>
      <c r="L37" s="38"/>
      <c r="M37" s="38">
        <v>14</v>
      </c>
      <c r="N37" s="38"/>
      <c r="O37" s="38"/>
      <c r="P37" s="39">
        <v>2</v>
      </c>
      <c r="Q37" s="108">
        <f t="shared" si="2"/>
        <v>30.38053097345133</v>
      </c>
      <c r="R37" s="108">
        <f t="shared" si="3"/>
        <v>3.9494690265486696</v>
      </c>
      <c r="S37" s="108">
        <v>34.33</v>
      </c>
      <c r="T37" s="70">
        <v>109</v>
      </c>
      <c r="U37" s="101">
        <f t="shared" si="4"/>
        <v>3741.97</v>
      </c>
      <c r="V37" s="27" t="s">
        <v>143</v>
      </c>
      <c r="W37" s="37" t="s">
        <v>313</v>
      </c>
      <c r="X37" s="101">
        <f t="shared" si="5"/>
        <v>748.394</v>
      </c>
      <c r="Y37" s="101">
        <f t="shared" si="6"/>
        <v>4490.364</v>
      </c>
    </row>
    <row r="38" spans="1:25" ht="24" thickBot="1">
      <c r="A38" s="27">
        <v>17</v>
      </c>
      <c r="B38" s="62" t="s">
        <v>441</v>
      </c>
      <c r="C38" s="110">
        <v>1</v>
      </c>
      <c r="D38" s="34" t="s">
        <v>643</v>
      </c>
      <c r="E38" s="37" t="s">
        <v>225</v>
      </c>
      <c r="F38" s="44" t="s">
        <v>822</v>
      </c>
      <c r="G38" s="37">
        <v>4</v>
      </c>
      <c r="H38" s="65">
        <f aca="true" t="shared" si="7" ref="H38:H81">J38+K38+L38+M38+N38+O38</f>
        <v>12.5</v>
      </c>
      <c r="I38" s="27">
        <f aca="true" t="shared" si="8" ref="I38:I81">H38*2</f>
        <v>25</v>
      </c>
      <c r="J38" s="38"/>
      <c r="K38" s="38"/>
      <c r="L38" s="38">
        <v>11.5</v>
      </c>
      <c r="M38" s="38"/>
      <c r="N38" s="38"/>
      <c r="O38" s="38">
        <v>1</v>
      </c>
      <c r="P38" s="39">
        <v>2</v>
      </c>
      <c r="Q38" s="108">
        <f t="shared" si="2"/>
        <v>26.707964601769913</v>
      </c>
      <c r="R38" s="108">
        <f aca="true" t="shared" si="9" ref="R38:R81">S38-Q38</f>
        <v>3.472035398230087</v>
      </c>
      <c r="S38" s="108">
        <v>30.18</v>
      </c>
      <c r="T38" s="70">
        <v>109</v>
      </c>
      <c r="U38" s="101">
        <f aca="true" t="shared" si="10" ref="U38:U81">T38*S38</f>
        <v>3289.62</v>
      </c>
      <c r="V38" s="27" t="s">
        <v>143</v>
      </c>
      <c r="W38" s="37" t="s">
        <v>313</v>
      </c>
      <c r="X38" s="101">
        <f t="shared" si="5"/>
        <v>657.924</v>
      </c>
      <c r="Y38" s="101">
        <f t="shared" si="6"/>
        <v>3947.544</v>
      </c>
    </row>
    <row r="39" spans="1:25" ht="24" thickBot="1">
      <c r="A39" s="27">
        <v>18</v>
      </c>
      <c r="B39" s="62" t="s">
        <v>442</v>
      </c>
      <c r="C39" s="110">
        <v>1</v>
      </c>
      <c r="D39" s="34" t="s">
        <v>644</v>
      </c>
      <c r="E39" s="37" t="s">
        <v>225</v>
      </c>
      <c r="F39" s="36" t="s">
        <v>823</v>
      </c>
      <c r="G39" s="37">
        <v>1</v>
      </c>
      <c r="H39" s="65">
        <f t="shared" si="7"/>
        <v>1.5</v>
      </c>
      <c r="I39" s="27">
        <f t="shared" si="8"/>
        <v>3</v>
      </c>
      <c r="J39" s="38"/>
      <c r="K39" s="38"/>
      <c r="L39" s="38">
        <v>1.5</v>
      </c>
      <c r="M39" s="38"/>
      <c r="N39" s="38"/>
      <c r="O39" s="38"/>
      <c r="P39" s="39">
        <v>2</v>
      </c>
      <c r="Q39" s="108">
        <f t="shared" si="2"/>
        <v>16.061946902654867</v>
      </c>
      <c r="R39" s="108">
        <f t="shared" si="9"/>
        <v>2.0880530973451314</v>
      </c>
      <c r="S39" s="108">
        <v>18.15</v>
      </c>
      <c r="T39" s="70">
        <v>109</v>
      </c>
      <c r="U39" s="101">
        <f t="shared" si="10"/>
        <v>1978.35</v>
      </c>
      <c r="V39" s="27" t="s">
        <v>143</v>
      </c>
      <c r="W39" s="37" t="s">
        <v>313</v>
      </c>
      <c r="X39" s="101">
        <f t="shared" si="5"/>
        <v>395.67</v>
      </c>
      <c r="Y39" s="101">
        <f t="shared" si="6"/>
        <v>2374.02</v>
      </c>
    </row>
    <row r="40" spans="1:25" ht="24" thickBot="1">
      <c r="A40" s="27">
        <v>19</v>
      </c>
      <c r="B40" s="62" t="s">
        <v>443</v>
      </c>
      <c r="C40" s="110">
        <v>1</v>
      </c>
      <c r="D40" s="34" t="s">
        <v>645</v>
      </c>
      <c r="E40" s="37" t="s">
        <v>225</v>
      </c>
      <c r="F40" s="36" t="s">
        <v>824</v>
      </c>
      <c r="G40" s="37">
        <v>2</v>
      </c>
      <c r="H40" s="65">
        <f t="shared" si="7"/>
        <v>3.2</v>
      </c>
      <c r="I40" s="27">
        <f t="shared" si="8"/>
        <v>6.4</v>
      </c>
      <c r="J40" s="38"/>
      <c r="K40" s="38"/>
      <c r="L40" s="38">
        <v>3.2</v>
      </c>
      <c r="M40" s="38"/>
      <c r="N40" s="38"/>
      <c r="O40" s="38"/>
      <c r="P40" s="39">
        <v>2</v>
      </c>
      <c r="Q40" s="108">
        <f aca="true" t="shared" si="11" ref="Q40:Q81">S40/1.13</f>
        <v>17.61061946902655</v>
      </c>
      <c r="R40" s="108">
        <f t="shared" si="9"/>
        <v>2.2893805309734496</v>
      </c>
      <c r="S40" s="108">
        <v>19.9</v>
      </c>
      <c r="T40" s="70">
        <v>109</v>
      </c>
      <c r="U40" s="101">
        <f t="shared" si="10"/>
        <v>2169.1</v>
      </c>
      <c r="V40" s="27" t="s">
        <v>143</v>
      </c>
      <c r="W40" s="37" t="s">
        <v>313</v>
      </c>
      <c r="X40" s="101">
        <f t="shared" si="5"/>
        <v>433.82</v>
      </c>
      <c r="Y40" s="101">
        <f t="shared" si="6"/>
        <v>2602.92</v>
      </c>
    </row>
    <row r="41" spans="1:25" ht="24" thickBot="1">
      <c r="A41" s="27">
        <v>20</v>
      </c>
      <c r="B41" s="62" t="s">
        <v>444</v>
      </c>
      <c r="C41" s="110">
        <v>2</v>
      </c>
      <c r="D41" s="34" t="s">
        <v>646</v>
      </c>
      <c r="E41" s="37" t="s">
        <v>225</v>
      </c>
      <c r="F41" s="36" t="s">
        <v>825</v>
      </c>
      <c r="G41" s="37">
        <v>1</v>
      </c>
      <c r="H41" s="65">
        <f t="shared" si="7"/>
        <v>3</v>
      </c>
      <c r="I41" s="27">
        <f t="shared" si="8"/>
        <v>6</v>
      </c>
      <c r="J41" s="38"/>
      <c r="K41" s="38"/>
      <c r="L41" s="38"/>
      <c r="M41" s="38"/>
      <c r="N41" s="38"/>
      <c r="O41" s="38">
        <v>3</v>
      </c>
      <c r="P41" s="39">
        <v>2</v>
      </c>
      <c r="Q41" s="108">
        <f t="shared" si="11"/>
        <v>19.31858407079646</v>
      </c>
      <c r="R41" s="108">
        <f t="shared" si="9"/>
        <v>2.5114159292035367</v>
      </c>
      <c r="S41" s="108">
        <v>21.83</v>
      </c>
      <c r="T41" s="70">
        <v>109</v>
      </c>
      <c r="U41" s="101">
        <f t="shared" si="10"/>
        <v>2379.47</v>
      </c>
      <c r="V41" s="27" t="s">
        <v>143</v>
      </c>
      <c r="W41" s="37" t="s">
        <v>313</v>
      </c>
      <c r="X41" s="101">
        <f t="shared" si="5"/>
        <v>475.894</v>
      </c>
      <c r="Y41" s="101">
        <f t="shared" si="6"/>
        <v>2855.3639999999996</v>
      </c>
    </row>
    <row r="42" spans="1:25" ht="24" thickBot="1">
      <c r="A42" s="27">
        <v>21</v>
      </c>
      <c r="B42" s="62" t="s">
        <v>445</v>
      </c>
      <c r="C42" s="110">
        <v>2</v>
      </c>
      <c r="D42" s="34" t="s">
        <v>647</v>
      </c>
      <c r="E42" s="37" t="s">
        <v>225</v>
      </c>
      <c r="F42" s="36" t="s">
        <v>826</v>
      </c>
      <c r="G42" s="37">
        <v>3</v>
      </c>
      <c r="H42" s="65">
        <f t="shared" si="7"/>
        <v>10.6</v>
      </c>
      <c r="I42" s="27">
        <f t="shared" si="8"/>
        <v>21.2</v>
      </c>
      <c r="J42" s="38"/>
      <c r="K42" s="38"/>
      <c r="L42" s="38"/>
      <c r="M42" s="38">
        <v>10.6</v>
      </c>
      <c r="N42" s="38"/>
      <c r="O42" s="38"/>
      <c r="P42" s="39">
        <v>2</v>
      </c>
      <c r="Q42" s="108">
        <f t="shared" si="11"/>
        <v>26.575221238938056</v>
      </c>
      <c r="R42" s="108">
        <f t="shared" si="9"/>
        <v>3.454778761061945</v>
      </c>
      <c r="S42" s="108">
        <v>30.03</v>
      </c>
      <c r="T42" s="70">
        <v>109</v>
      </c>
      <c r="U42" s="101">
        <f t="shared" si="10"/>
        <v>3273.27</v>
      </c>
      <c r="V42" s="27" t="s">
        <v>143</v>
      </c>
      <c r="W42" s="37" t="s">
        <v>313</v>
      </c>
      <c r="X42" s="101">
        <f t="shared" si="5"/>
        <v>654.654</v>
      </c>
      <c r="Y42" s="101">
        <f t="shared" si="6"/>
        <v>3927.924</v>
      </c>
    </row>
    <row r="43" spans="1:25" ht="24" thickBot="1">
      <c r="A43" s="27">
        <v>22</v>
      </c>
      <c r="B43" s="62" t="s">
        <v>446</v>
      </c>
      <c r="C43" s="110">
        <v>2</v>
      </c>
      <c r="D43" s="34" t="s">
        <v>648</v>
      </c>
      <c r="E43" s="37" t="s">
        <v>225</v>
      </c>
      <c r="F43" s="36" t="s">
        <v>826</v>
      </c>
      <c r="G43" s="37">
        <v>4</v>
      </c>
      <c r="H43" s="65">
        <f t="shared" si="7"/>
        <v>10.6</v>
      </c>
      <c r="I43" s="27">
        <f t="shared" si="8"/>
        <v>21.2</v>
      </c>
      <c r="J43" s="38"/>
      <c r="K43" s="38"/>
      <c r="L43" s="38"/>
      <c r="M43" s="38">
        <v>10.6</v>
      </c>
      <c r="N43" s="38"/>
      <c r="O43" s="38"/>
      <c r="P43" s="39">
        <v>2</v>
      </c>
      <c r="Q43" s="108">
        <f t="shared" si="11"/>
        <v>26.575221238938056</v>
      </c>
      <c r="R43" s="108">
        <f t="shared" si="9"/>
        <v>3.454778761061945</v>
      </c>
      <c r="S43" s="108">
        <v>30.03</v>
      </c>
      <c r="T43" s="70">
        <v>109</v>
      </c>
      <c r="U43" s="101">
        <f t="shared" si="10"/>
        <v>3273.27</v>
      </c>
      <c r="V43" s="27" t="s">
        <v>143</v>
      </c>
      <c r="W43" s="37" t="s">
        <v>313</v>
      </c>
      <c r="X43" s="101">
        <f t="shared" si="5"/>
        <v>654.654</v>
      </c>
      <c r="Y43" s="101">
        <f t="shared" si="6"/>
        <v>3927.924</v>
      </c>
    </row>
    <row r="44" spans="1:25" ht="24" thickBot="1">
      <c r="A44" s="27">
        <v>23</v>
      </c>
      <c r="B44" s="62" t="s">
        <v>447</v>
      </c>
      <c r="C44" s="110">
        <v>2</v>
      </c>
      <c r="D44" s="34" t="s">
        <v>649</v>
      </c>
      <c r="E44" s="37" t="s">
        <v>225</v>
      </c>
      <c r="F44" s="36" t="s">
        <v>827</v>
      </c>
      <c r="G44" s="37">
        <v>4</v>
      </c>
      <c r="H44" s="65">
        <f t="shared" si="7"/>
        <v>7</v>
      </c>
      <c r="I44" s="27">
        <f t="shared" si="8"/>
        <v>14</v>
      </c>
      <c r="J44" s="38"/>
      <c r="K44" s="38"/>
      <c r="L44" s="38"/>
      <c r="M44" s="38">
        <v>7</v>
      </c>
      <c r="N44" s="38"/>
      <c r="O44" s="38"/>
      <c r="P44" s="39">
        <v>2</v>
      </c>
      <c r="Q44" s="108">
        <f t="shared" si="11"/>
        <v>22.53982300884956</v>
      </c>
      <c r="R44" s="108">
        <f t="shared" si="9"/>
        <v>2.9301769911504394</v>
      </c>
      <c r="S44" s="108">
        <v>25.47</v>
      </c>
      <c r="T44" s="70">
        <v>109</v>
      </c>
      <c r="U44" s="101">
        <f t="shared" si="10"/>
        <v>2776.23</v>
      </c>
      <c r="V44" s="27" t="s">
        <v>143</v>
      </c>
      <c r="W44" s="37" t="s">
        <v>313</v>
      </c>
      <c r="X44" s="101">
        <f t="shared" si="5"/>
        <v>555.246</v>
      </c>
      <c r="Y44" s="101">
        <f t="shared" si="6"/>
        <v>3331.476</v>
      </c>
    </row>
    <row r="45" spans="1:25" ht="24" thickBot="1">
      <c r="A45" s="27">
        <v>24</v>
      </c>
      <c r="B45" s="62" t="s">
        <v>448</v>
      </c>
      <c r="C45" s="110">
        <v>1</v>
      </c>
      <c r="D45" s="34" t="s">
        <v>650</v>
      </c>
      <c r="E45" s="37" t="s">
        <v>225</v>
      </c>
      <c r="F45" s="36" t="s">
        <v>828</v>
      </c>
      <c r="G45" s="37">
        <v>2</v>
      </c>
      <c r="H45" s="65">
        <f t="shared" si="7"/>
        <v>15</v>
      </c>
      <c r="I45" s="27">
        <f t="shared" si="8"/>
        <v>30</v>
      </c>
      <c r="J45" s="38"/>
      <c r="K45" s="38"/>
      <c r="L45" s="38"/>
      <c r="M45" s="38">
        <v>15</v>
      </c>
      <c r="N45" s="38"/>
      <c r="O45" s="38"/>
      <c r="P45" s="39">
        <v>2</v>
      </c>
      <c r="Q45" s="108">
        <f t="shared" si="11"/>
        <v>31.504424778761067</v>
      </c>
      <c r="R45" s="108">
        <f t="shared" si="9"/>
        <v>4.095575221238935</v>
      </c>
      <c r="S45" s="108">
        <v>35.6</v>
      </c>
      <c r="T45" s="70">
        <v>109</v>
      </c>
      <c r="U45" s="101">
        <f t="shared" si="10"/>
        <v>3880.4</v>
      </c>
      <c r="V45" s="27" t="s">
        <v>143</v>
      </c>
      <c r="W45" s="37" t="s">
        <v>313</v>
      </c>
      <c r="X45" s="101">
        <f t="shared" si="5"/>
        <v>776.08</v>
      </c>
      <c r="Y45" s="101">
        <f t="shared" si="6"/>
        <v>4656.4800000000005</v>
      </c>
    </row>
    <row r="46" spans="1:25" ht="24" thickBot="1">
      <c r="A46" s="27">
        <v>25</v>
      </c>
      <c r="B46" s="62" t="s">
        <v>449</v>
      </c>
      <c r="C46" s="110">
        <v>1</v>
      </c>
      <c r="D46" s="34" t="s">
        <v>639</v>
      </c>
      <c r="E46" s="37" t="s">
        <v>225</v>
      </c>
      <c r="F46" s="36" t="s">
        <v>828</v>
      </c>
      <c r="G46" s="37">
        <v>3</v>
      </c>
      <c r="H46" s="65">
        <f t="shared" si="7"/>
        <v>12</v>
      </c>
      <c r="I46" s="27">
        <f t="shared" si="8"/>
        <v>24</v>
      </c>
      <c r="J46" s="38"/>
      <c r="K46" s="38"/>
      <c r="L46" s="38"/>
      <c r="M46" s="38">
        <v>12</v>
      </c>
      <c r="N46" s="38"/>
      <c r="O46" s="38"/>
      <c r="P46" s="39">
        <v>2</v>
      </c>
      <c r="Q46" s="108">
        <f t="shared" si="11"/>
        <v>28.141592920353986</v>
      </c>
      <c r="R46" s="108">
        <f t="shared" si="9"/>
        <v>3.6584070796460146</v>
      </c>
      <c r="S46" s="108">
        <v>31.8</v>
      </c>
      <c r="T46" s="70">
        <v>109</v>
      </c>
      <c r="U46" s="101">
        <f t="shared" si="10"/>
        <v>3466.2000000000003</v>
      </c>
      <c r="V46" s="27" t="s">
        <v>143</v>
      </c>
      <c r="W46" s="37" t="s">
        <v>313</v>
      </c>
      <c r="X46" s="101">
        <f t="shared" si="5"/>
        <v>693.2400000000001</v>
      </c>
      <c r="Y46" s="101">
        <f t="shared" si="6"/>
        <v>4159.4400000000005</v>
      </c>
    </row>
    <row r="47" spans="1:25" ht="24" thickBot="1">
      <c r="A47" s="27">
        <v>26</v>
      </c>
      <c r="B47" s="62" t="s">
        <v>450</v>
      </c>
      <c r="C47" s="110">
        <v>2</v>
      </c>
      <c r="D47" s="34" t="s">
        <v>651</v>
      </c>
      <c r="E47" s="37" t="s">
        <v>225</v>
      </c>
      <c r="F47" s="36" t="s">
        <v>829</v>
      </c>
      <c r="G47" s="37">
        <v>3</v>
      </c>
      <c r="H47" s="65">
        <f t="shared" si="7"/>
        <v>4</v>
      </c>
      <c r="I47" s="27">
        <f t="shared" si="8"/>
        <v>8</v>
      </c>
      <c r="J47" s="38"/>
      <c r="K47" s="38"/>
      <c r="L47" s="38">
        <v>4</v>
      </c>
      <c r="M47" s="38"/>
      <c r="N47" s="38"/>
      <c r="O47" s="38"/>
      <c r="P47" s="39">
        <v>2</v>
      </c>
      <c r="Q47" s="108">
        <f t="shared" si="11"/>
        <v>18.33628318584071</v>
      </c>
      <c r="R47" s="108">
        <f t="shared" si="9"/>
        <v>2.383716814159289</v>
      </c>
      <c r="S47" s="108">
        <v>20.72</v>
      </c>
      <c r="T47" s="70">
        <v>109</v>
      </c>
      <c r="U47" s="101">
        <f t="shared" si="10"/>
        <v>2258.48</v>
      </c>
      <c r="V47" s="27" t="s">
        <v>143</v>
      </c>
      <c r="W47" s="37" t="s">
        <v>313</v>
      </c>
      <c r="X47" s="101">
        <f t="shared" si="5"/>
        <v>451.696</v>
      </c>
      <c r="Y47" s="101">
        <f t="shared" si="6"/>
        <v>2710.176</v>
      </c>
    </row>
    <row r="48" spans="1:25" ht="24" thickBot="1">
      <c r="A48" s="27">
        <v>27</v>
      </c>
      <c r="B48" s="62" t="s">
        <v>451</v>
      </c>
      <c r="C48" s="110">
        <v>1</v>
      </c>
      <c r="D48" s="34" t="s">
        <v>217</v>
      </c>
      <c r="E48" s="37" t="s">
        <v>225</v>
      </c>
      <c r="F48" s="36" t="s">
        <v>830</v>
      </c>
      <c r="G48" s="37">
        <v>3</v>
      </c>
      <c r="H48" s="65">
        <f t="shared" si="7"/>
        <v>5.5</v>
      </c>
      <c r="I48" s="27">
        <f t="shared" si="8"/>
        <v>11</v>
      </c>
      <c r="J48" s="38"/>
      <c r="K48" s="38"/>
      <c r="L48" s="38">
        <v>5.5</v>
      </c>
      <c r="M48" s="38"/>
      <c r="N48" s="38"/>
      <c r="O48" s="38"/>
      <c r="P48" s="39">
        <v>2</v>
      </c>
      <c r="Q48" s="108">
        <f t="shared" si="11"/>
        <v>19.707964601769913</v>
      </c>
      <c r="R48" s="108">
        <f t="shared" si="9"/>
        <v>2.562035398230087</v>
      </c>
      <c r="S48" s="108">
        <v>22.27</v>
      </c>
      <c r="T48" s="70">
        <v>109</v>
      </c>
      <c r="U48" s="101">
        <f t="shared" si="10"/>
        <v>2427.43</v>
      </c>
      <c r="V48" s="27" t="s">
        <v>143</v>
      </c>
      <c r="W48" s="37" t="s">
        <v>313</v>
      </c>
      <c r="X48" s="101">
        <f t="shared" si="5"/>
        <v>485.486</v>
      </c>
      <c r="Y48" s="101">
        <f t="shared" si="6"/>
        <v>2912.9159999999997</v>
      </c>
    </row>
    <row r="49" spans="1:25" ht="35.25" thickBot="1">
      <c r="A49" s="27">
        <v>28</v>
      </c>
      <c r="B49" s="62" t="s">
        <v>452</v>
      </c>
      <c r="C49" s="110">
        <v>2</v>
      </c>
      <c r="D49" s="34" t="s">
        <v>652</v>
      </c>
      <c r="E49" s="37" t="s">
        <v>225</v>
      </c>
      <c r="F49" s="36" t="s">
        <v>831</v>
      </c>
      <c r="G49" s="37">
        <v>4</v>
      </c>
      <c r="H49" s="65">
        <f t="shared" si="7"/>
        <v>8.1</v>
      </c>
      <c r="I49" s="27">
        <f t="shared" si="8"/>
        <v>16.2</v>
      </c>
      <c r="J49" s="38"/>
      <c r="K49" s="38"/>
      <c r="L49" s="38"/>
      <c r="M49" s="38">
        <v>8.1</v>
      </c>
      <c r="N49" s="38"/>
      <c r="O49" s="38"/>
      <c r="P49" s="39">
        <v>2</v>
      </c>
      <c r="Q49" s="108">
        <f t="shared" si="11"/>
        <v>23.76991150442478</v>
      </c>
      <c r="R49" s="108">
        <f t="shared" si="9"/>
        <v>3.0900884955752197</v>
      </c>
      <c r="S49" s="108">
        <v>26.86</v>
      </c>
      <c r="T49" s="70">
        <v>109</v>
      </c>
      <c r="U49" s="101">
        <f t="shared" si="10"/>
        <v>2927.74</v>
      </c>
      <c r="V49" s="27" t="s">
        <v>143</v>
      </c>
      <c r="W49" s="37" t="s">
        <v>313</v>
      </c>
      <c r="X49" s="101">
        <f t="shared" si="5"/>
        <v>585.548</v>
      </c>
      <c r="Y49" s="101">
        <f t="shared" si="6"/>
        <v>3513.2879999999996</v>
      </c>
    </row>
    <row r="50" spans="1:25" ht="24" thickBot="1">
      <c r="A50" s="27">
        <v>29</v>
      </c>
      <c r="B50" s="62" t="s">
        <v>453</v>
      </c>
      <c r="C50" s="110">
        <v>1</v>
      </c>
      <c r="D50" s="34" t="s">
        <v>653</v>
      </c>
      <c r="E50" s="37" t="s">
        <v>225</v>
      </c>
      <c r="F50" s="36" t="s">
        <v>832</v>
      </c>
      <c r="G50" s="37">
        <v>1</v>
      </c>
      <c r="H50" s="65">
        <f t="shared" si="7"/>
        <v>4</v>
      </c>
      <c r="I50" s="27">
        <f t="shared" si="8"/>
        <v>8</v>
      </c>
      <c r="J50" s="38"/>
      <c r="K50" s="38"/>
      <c r="L50" s="38">
        <v>4</v>
      </c>
      <c r="M50" s="38"/>
      <c r="N50" s="38"/>
      <c r="O50" s="38"/>
      <c r="P50" s="39">
        <v>2</v>
      </c>
      <c r="Q50" s="108">
        <f t="shared" si="11"/>
        <v>18.43362831858407</v>
      </c>
      <c r="R50" s="108">
        <f t="shared" si="9"/>
        <v>2.3963716814159284</v>
      </c>
      <c r="S50" s="108">
        <v>20.83</v>
      </c>
      <c r="T50" s="70">
        <v>109</v>
      </c>
      <c r="U50" s="101">
        <f t="shared" si="10"/>
        <v>2270.47</v>
      </c>
      <c r="V50" s="27" t="s">
        <v>143</v>
      </c>
      <c r="W50" s="37" t="s">
        <v>313</v>
      </c>
      <c r="X50" s="101">
        <f t="shared" si="5"/>
        <v>454.094</v>
      </c>
      <c r="Y50" s="101">
        <f t="shared" si="6"/>
        <v>2724.564</v>
      </c>
    </row>
    <row r="51" spans="1:25" ht="24" thickBot="1">
      <c r="A51" s="27">
        <v>30</v>
      </c>
      <c r="B51" s="62" t="s">
        <v>454</v>
      </c>
      <c r="C51" s="110">
        <v>2</v>
      </c>
      <c r="D51" s="34" t="s">
        <v>654</v>
      </c>
      <c r="E51" s="37" t="s">
        <v>225</v>
      </c>
      <c r="F51" s="36" t="s">
        <v>832</v>
      </c>
      <c r="G51" s="37">
        <v>1</v>
      </c>
      <c r="H51" s="65">
        <f t="shared" si="7"/>
        <v>4.1</v>
      </c>
      <c r="I51" s="27">
        <f t="shared" si="8"/>
        <v>8.2</v>
      </c>
      <c r="J51" s="38"/>
      <c r="K51" s="38"/>
      <c r="L51" s="38">
        <v>4.1</v>
      </c>
      <c r="M51" s="38"/>
      <c r="N51" s="38"/>
      <c r="O51" s="38"/>
      <c r="P51" s="39">
        <v>2</v>
      </c>
      <c r="Q51" s="108">
        <f t="shared" si="11"/>
        <v>18.43362831858407</v>
      </c>
      <c r="R51" s="108">
        <f t="shared" si="9"/>
        <v>2.3963716814159284</v>
      </c>
      <c r="S51" s="108">
        <v>20.83</v>
      </c>
      <c r="T51" s="70">
        <v>109</v>
      </c>
      <c r="U51" s="101">
        <f t="shared" si="10"/>
        <v>2270.47</v>
      </c>
      <c r="V51" s="27" t="s">
        <v>143</v>
      </c>
      <c r="W51" s="37" t="s">
        <v>313</v>
      </c>
      <c r="X51" s="101">
        <f t="shared" si="5"/>
        <v>454.094</v>
      </c>
      <c r="Y51" s="101">
        <f t="shared" si="6"/>
        <v>2724.564</v>
      </c>
    </row>
    <row r="52" spans="1:25" ht="24" thickBot="1">
      <c r="A52" s="27">
        <v>31</v>
      </c>
      <c r="B52" s="62" t="s">
        <v>455</v>
      </c>
      <c r="C52" s="110">
        <v>2</v>
      </c>
      <c r="D52" s="34" t="s">
        <v>655</v>
      </c>
      <c r="E52" s="37" t="s">
        <v>225</v>
      </c>
      <c r="F52" s="36" t="s">
        <v>833</v>
      </c>
      <c r="G52" s="37">
        <v>4</v>
      </c>
      <c r="H52" s="65">
        <f t="shared" si="7"/>
        <v>24.6</v>
      </c>
      <c r="I52" s="27">
        <f t="shared" si="8"/>
        <v>49.2</v>
      </c>
      <c r="J52" s="38"/>
      <c r="K52" s="38"/>
      <c r="L52" s="38"/>
      <c r="M52" s="38">
        <v>24.6</v>
      </c>
      <c r="N52" s="38"/>
      <c r="O52" s="38"/>
      <c r="P52" s="39">
        <v>2</v>
      </c>
      <c r="Q52" s="108">
        <f t="shared" si="11"/>
        <v>51.32743362831859</v>
      </c>
      <c r="R52" s="108">
        <f t="shared" si="9"/>
        <v>6.6725663716814125</v>
      </c>
      <c r="S52" s="108">
        <v>58</v>
      </c>
      <c r="T52" s="70">
        <v>109</v>
      </c>
      <c r="U52" s="101">
        <f t="shared" si="10"/>
        <v>6322</v>
      </c>
      <c r="V52" s="27" t="s">
        <v>143</v>
      </c>
      <c r="W52" s="37" t="s">
        <v>313</v>
      </c>
      <c r="X52" s="101">
        <f t="shared" si="5"/>
        <v>1264.4</v>
      </c>
      <c r="Y52" s="101">
        <f t="shared" si="6"/>
        <v>7586.4</v>
      </c>
    </row>
    <row r="53" spans="1:25" ht="24" thickBot="1">
      <c r="A53" s="27">
        <v>32</v>
      </c>
      <c r="B53" s="62" t="s">
        <v>456</v>
      </c>
      <c r="C53" s="110">
        <v>2</v>
      </c>
      <c r="D53" s="34" t="s">
        <v>214</v>
      </c>
      <c r="E53" s="37" t="s">
        <v>225</v>
      </c>
      <c r="F53" s="36" t="s">
        <v>834</v>
      </c>
      <c r="G53" s="37">
        <v>3</v>
      </c>
      <c r="H53" s="65">
        <f t="shared" si="7"/>
        <v>10</v>
      </c>
      <c r="I53" s="27">
        <f t="shared" si="8"/>
        <v>20</v>
      </c>
      <c r="J53" s="38"/>
      <c r="K53" s="38"/>
      <c r="L53" s="38"/>
      <c r="M53" s="38">
        <v>10</v>
      </c>
      <c r="N53" s="38"/>
      <c r="O53" s="38"/>
      <c r="P53" s="39">
        <v>2</v>
      </c>
      <c r="Q53" s="108">
        <f t="shared" si="11"/>
        <v>25.90265486725664</v>
      </c>
      <c r="R53" s="108">
        <f t="shared" si="9"/>
        <v>3.3673451327433597</v>
      </c>
      <c r="S53" s="108">
        <v>29.27</v>
      </c>
      <c r="T53" s="70">
        <v>109</v>
      </c>
      <c r="U53" s="101">
        <f t="shared" si="10"/>
        <v>3190.43</v>
      </c>
      <c r="V53" s="27" t="s">
        <v>143</v>
      </c>
      <c r="W53" s="37" t="s">
        <v>313</v>
      </c>
      <c r="X53" s="101">
        <f t="shared" si="5"/>
        <v>638.086</v>
      </c>
      <c r="Y53" s="101">
        <f t="shared" si="6"/>
        <v>3828.5159999999996</v>
      </c>
    </row>
    <row r="54" spans="1:25" ht="24" thickBot="1">
      <c r="A54" s="27">
        <v>33</v>
      </c>
      <c r="B54" s="62" t="s">
        <v>457</v>
      </c>
      <c r="C54" s="110" t="s">
        <v>140</v>
      </c>
      <c r="D54" s="34" t="s">
        <v>656</v>
      </c>
      <c r="E54" s="37" t="s">
        <v>225</v>
      </c>
      <c r="F54" s="36" t="s">
        <v>835</v>
      </c>
      <c r="G54" s="37">
        <v>3</v>
      </c>
      <c r="H54" s="65">
        <f t="shared" si="7"/>
        <v>4.6</v>
      </c>
      <c r="I54" s="27">
        <f t="shared" si="8"/>
        <v>9.2</v>
      </c>
      <c r="J54" s="38"/>
      <c r="K54" s="38"/>
      <c r="L54" s="38"/>
      <c r="M54" s="38"/>
      <c r="N54" s="38"/>
      <c r="O54" s="38">
        <v>4.6</v>
      </c>
      <c r="P54" s="39">
        <v>2</v>
      </c>
      <c r="Q54" s="108">
        <f t="shared" si="11"/>
        <v>21.787610619469028</v>
      </c>
      <c r="R54" s="108">
        <f t="shared" si="9"/>
        <v>2.832389380530973</v>
      </c>
      <c r="S54" s="108">
        <v>24.62</v>
      </c>
      <c r="T54" s="70">
        <v>109</v>
      </c>
      <c r="U54" s="101">
        <f t="shared" si="10"/>
        <v>2683.58</v>
      </c>
      <c r="V54" s="27" t="s">
        <v>143</v>
      </c>
      <c r="W54" s="37" t="s">
        <v>313</v>
      </c>
      <c r="X54" s="101">
        <f t="shared" si="5"/>
        <v>536.716</v>
      </c>
      <c r="Y54" s="101">
        <f t="shared" si="6"/>
        <v>3220.296</v>
      </c>
    </row>
    <row r="55" spans="1:25" ht="24" thickBot="1">
      <c r="A55" s="27">
        <v>34</v>
      </c>
      <c r="B55" s="62" t="s">
        <v>458</v>
      </c>
      <c r="C55" s="110">
        <v>1</v>
      </c>
      <c r="D55" s="34" t="s">
        <v>657</v>
      </c>
      <c r="E55" s="37" t="s">
        <v>225</v>
      </c>
      <c r="F55" s="36" t="s">
        <v>836</v>
      </c>
      <c r="G55" s="37">
        <v>1</v>
      </c>
      <c r="H55" s="65">
        <f t="shared" si="7"/>
        <v>2.6</v>
      </c>
      <c r="I55" s="27">
        <f t="shared" si="8"/>
        <v>5.2</v>
      </c>
      <c r="J55" s="38"/>
      <c r="K55" s="38"/>
      <c r="L55" s="38"/>
      <c r="M55" s="38">
        <v>2.6</v>
      </c>
      <c r="N55" s="38"/>
      <c r="O55" s="38"/>
      <c r="P55" s="39">
        <v>2</v>
      </c>
      <c r="Q55" s="108">
        <f t="shared" si="11"/>
        <v>17.61061946902655</v>
      </c>
      <c r="R55" s="108">
        <f t="shared" si="9"/>
        <v>2.2893805309734496</v>
      </c>
      <c r="S55" s="108">
        <v>19.9</v>
      </c>
      <c r="T55" s="70">
        <v>109</v>
      </c>
      <c r="U55" s="101">
        <f t="shared" si="10"/>
        <v>2169.1</v>
      </c>
      <c r="V55" s="27" t="s">
        <v>143</v>
      </c>
      <c r="W55" s="37" t="s">
        <v>313</v>
      </c>
      <c r="X55" s="101">
        <f t="shared" si="5"/>
        <v>433.82</v>
      </c>
      <c r="Y55" s="101">
        <f t="shared" si="6"/>
        <v>2602.92</v>
      </c>
    </row>
    <row r="56" spans="1:25" ht="24" thickBot="1">
      <c r="A56" s="27">
        <v>35</v>
      </c>
      <c r="B56" s="62" t="s">
        <v>459</v>
      </c>
      <c r="C56" s="110">
        <v>1</v>
      </c>
      <c r="D56" s="34" t="s">
        <v>657</v>
      </c>
      <c r="E56" s="37" t="s">
        <v>225</v>
      </c>
      <c r="F56" s="36" t="s">
        <v>837</v>
      </c>
      <c r="G56" s="37">
        <v>1</v>
      </c>
      <c r="H56" s="65">
        <f t="shared" si="7"/>
        <v>1.2</v>
      </c>
      <c r="I56" s="27">
        <f t="shared" si="8"/>
        <v>2.4</v>
      </c>
      <c r="J56" s="38"/>
      <c r="K56" s="38"/>
      <c r="L56" s="38"/>
      <c r="M56" s="38">
        <v>1.2</v>
      </c>
      <c r="N56" s="38"/>
      <c r="O56" s="38"/>
      <c r="P56" s="39">
        <v>2</v>
      </c>
      <c r="Q56" s="108">
        <f t="shared" si="11"/>
        <v>16.04424778761062</v>
      </c>
      <c r="R56" s="108">
        <f t="shared" si="9"/>
        <v>2.08575221238938</v>
      </c>
      <c r="S56" s="108">
        <v>18.13</v>
      </c>
      <c r="T56" s="70">
        <v>109</v>
      </c>
      <c r="U56" s="101">
        <f t="shared" si="10"/>
        <v>1976.1699999999998</v>
      </c>
      <c r="V56" s="27" t="s">
        <v>143</v>
      </c>
      <c r="W56" s="37" t="s">
        <v>313</v>
      </c>
      <c r="X56" s="101">
        <f t="shared" si="5"/>
        <v>395.234</v>
      </c>
      <c r="Y56" s="101">
        <f t="shared" si="6"/>
        <v>2371.404</v>
      </c>
    </row>
    <row r="57" spans="1:25" ht="24" thickBot="1">
      <c r="A57" s="27">
        <v>36</v>
      </c>
      <c r="B57" s="62" t="s">
        <v>460</v>
      </c>
      <c r="C57" s="110">
        <v>2</v>
      </c>
      <c r="D57" s="34" t="s">
        <v>658</v>
      </c>
      <c r="E57" s="37" t="s">
        <v>225</v>
      </c>
      <c r="F57" s="36" t="s">
        <v>838</v>
      </c>
      <c r="G57" s="37">
        <v>1</v>
      </c>
      <c r="H57" s="65">
        <f t="shared" si="7"/>
        <v>5</v>
      </c>
      <c r="I57" s="27">
        <f t="shared" si="8"/>
        <v>10</v>
      </c>
      <c r="J57" s="38"/>
      <c r="K57" s="38"/>
      <c r="L57" s="38">
        <v>5</v>
      </c>
      <c r="M57" s="38"/>
      <c r="N57" s="38"/>
      <c r="O57" s="38"/>
      <c r="P57" s="39">
        <v>2</v>
      </c>
      <c r="Q57" s="108">
        <f t="shared" si="11"/>
        <v>19.247787610619472</v>
      </c>
      <c r="R57" s="108">
        <f t="shared" si="9"/>
        <v>2.502212389380528</v>
      </c>
      <c r="S57" s="108">
        <v>21.75</v>
      </c>
      <c r="T57" s="70">
        <v>109</v>
      </c>
      <c r="U57" s="101">
        <f t="shared" si="10"/>
        <v>2370.75</v>
      </c>
      <c r="V57" s="27" t="s">
        <v>143</v>
      </c>
      <c r="W57" s="37" t="s">
        <v>313</v>
      </c>
      <c r="X57" s="101">
        <f t="shared" si="5"/>
        <v>474.15000000000003</v>
      </c>
      <c r="Y57" s="101">
        <f t="shared" si="6"/>
        <v>2844.9</v>
      </c>
    </row>
    <row r="58" spans="1:25" ht="24" thickBot="1">
      <c r="A58" s="27">
        <v>37</v>
      </c>
      <c r="B58" s="62" t="s">
        <v>461</v>
      </c>
      <c r="C58" s="110">
        <v>1</v>
      </c>
      <c r="D58" s="34" t="s">
        <v>217</v>
      </c>
      <c r="E58" s="37" t="s">
        <v>225</v>
      </c>
      <c r="F58" s="36" t="s">
        <v>839</v>
      </c>
      <c r="G58" s="54">
        <v>4</v>
      </c>
      <c r="H58" s="65">
        <f t="shared" si="7"/>
        <v>12</v>
      </c>
      <c r="I58" s="27">
        <f t="shared" si="8"/>
        <v>24</v>
      </c>
      <c r="J58" s="38"/>
      <c r="K58" s="38"/>
      <c r="L58" s="38">
        <v>12</v>
      </c>
      <c r="M58" s="38"/>
      <c r="N58" s="38"/>
      <c r="O58" s="38"/>
      <c r="P58" s="39">
        <v>2</v>
      </c>
      <c r="Q58" s="108">
        <f t="shared" si="11"/>
        <v>25.619469026548675</v>
      </c>
      <c r="R58" s="108">
        <f t="shared" si="9"/>
        <v>3.3305309734513244</v>
      </c>
      <c r="S58" s="108">
        <v>28.95</v>
      </c>
      <c r="T58" s="70">
        <v>109</v>
      </c>
      <c r="U58" s="101">
        <f t="shared" si="10"/>
        <v>3155.5499999999997</v>
      </c>
      <c r="V58" s="27" t="s">
        <v>143</v>
      </c>
      <c r="W58" s="37" t="s">
        <v>313</v>
      </c>
      <c r="X58" s="101">
        <f t="shared" si="5"/>
        <v>631.11</v>
      </c>
      <c r="Y58" s="101">
        <f t="shared" si="6"/>
        <v>3786.66</v>
      </c>
    </row>
    <row r="59" spans="1:25" ht="24" thickBot="1">
      <c r="A59" s="27">
        <v>38</v>
      </c>
      <c r="B59" s="62" t="s">
        <v>462</v>
      </c>
      <c r="C59" s="110">
        <v>1</v>
      </c>
      <c r="D59" s="60" t="s">
        <v>217</v>
      </c>
      <c r="E59" s="54" t="s">
        <v>225</v>
      </c>
      <c r="F59" s="36" t="s">
        <v>840</v>
      </c>
      <c r="G59" s="54">
        <v>4</v>
      </c>
      <c r="H59" s="65">
        <f t="shared" si="7"/>
        <v>4.5</v>
      </c>
      <c r="I59" s="27">
        <f t="shared" si="8"/>
        <v>9</v>
      </c>
      <c r="J59" s="38"/>
      <c r="K59" s="38"/>
      <c r="L59" s="38">
        <v>4.5</v>
      </c>
      <c r="M59" s="38"/>
      <c r="N59" s="38"/>
      <c r="O59" s="38"/>
      <c r="P59" s="39">
        <v>2</v>
      </c>
      <c r="Q59" s="108">
        <f t="shared" si="11"/>
        <v>18.79646017699115</v>
      </c>
      <c r="R59" s="108">
        <f t="shared" si="9"/>
        <v>2.443539823008848</v>
      </c>
      <c r="S59" s="108">
        <v>21.24</v>
      </c>
      <c r="T59" s="70">
        <v>109</v>
      </c>
      <c r="U59" s="101">
        <f t="shared" si="10"/>
        <v>2315.16</v>
      </c>
      <c r="V59" s="27" t="s">
        <v>143</v>
      </c>
      <c r="W59" s="37" t="s">
        <v>313</v>
      </c>
      <c r="X59" s="101">
        <f t="shared" si="5"/>
        <v>463.032</v>
      </c>
      <c r="Y59" s="101">
        <f t="shared" si="6"/>
        <v>2778.192</v>
      </c>
    </row>
    <row r="60" spans="1:25" ht="24" thickBot="1">
      <c r="A60" s="27">
        <v>39</v>
      </c>
      <c r="B60" s="62" t="s">
        <v>463</v>
      </c>
      <c r="C60" s="110">
        <v>2</v>
      </c>
      <c r="D60" s="34" t="s">
        <v>659</v>
      </c>
      <c r="E60" s="54" t="s">
        <v>225</v>
      </c>
      <c r="F60" s="36" t="s">
        <v>841</v>
      </c>
      <c r="G60" s="54">
        <v>1</v>
      </c>
      <c r="H60" s="65">
        <f t="shared" si="7"/>
        <v>2.2</v>
      </c>
      <c r="I60" s="27">
        <f t="shared" si="8"/>
        <v>4.4</v>
      </c>
      <c r="J60" s="38"/>
      <c r="K60" s="38"/>
      <c r="L60" s="38">
        <v>2.2</v>
      </c>
      <c r="M60" s="38"/>
      <c r="N60" s="38"/>
      <c r="O60" s="38"/>
      <c r="P60" s="39">
        <v>2</v>
      </c>
      <c r="Q60" s="108">
        <f t="shared" si="11"/>
        <v>16.69911504424779</v>
      </c>
      <c r="R60" s="108">
        <f t="shared" si="9"/>
        <v>2.1708849557522107</v>
      </c>
      <c r="S60" s="108">
        <v>18.87</v>
      </c>
      <c r="T60" s="70">
        <v>109</v>
      </c>
      <c r="U60" s="101">
        <f t="shared" si="10"/>
        <v>2056.83</v>
      </c>
      <c r="V60" s="27" t="s">
        <v>143</v>
      </c>
      <c r="W60" s="37" t="s">
        <v>313</v>
      </c>
      <c r="X60" s="101">
        <f t="shared" si="5"/>
        <v>411.366</v>
      </c>
      <c r="Y60" s="101">
        <f t="shared" si="6"/>
        <v>2468.196</v>
      </c>
    </row>
    <row r="61" spans="1:25" ht="24" thickBot="1">
      <c r="A61" s="27">
        <v>40</v>
      </c>
      <c r="B61" s="62" t="s">
        <v>464</v>
      </c>
      <c r="C61" s="110">
        <v>1</v>
      </c>
      <c r="D61" s="34" t="s">
        <v>217</v>
      </c>
      <c r="E61" s="37" t="s">
        <v>225</v>
      </c>
      <c r="F61" s="36" t="s">
        <v>824</v>
      </c>
      <c r="G61" s="37">
        <v>2</v>
      </c>
      <c r="H61" s="65">
        <f t="shared" si="7"/>
        <v>2</v>
      </c>
      <c r="I61" s="27">
        <f t="shared" si="8"/>
        <v>4</v>
      </c>
      <c r="J61" s="38"/>
      <c r="K61" s="38"/>
      <c r="L61" s="38">
        <v>2</v>
      </c>
      <c r="M61" s="68"/>
      <c r="N61" s="38"/>
      <c r="O61" s="38"/>
      <c r="P61" s="39">
        <v>2</v>
      </c>
      <c r="Q61" s="108">
        <f t="shared" si="11"/>
        <v>16.52212389380531</v>
      </c>
      <c r="R61" s="108">
        <f t="shared" si="9"/>
        <v>2.1478761061946905</v>
      </c>
      <c r="S61" s="108">
        <v>18.67</v>
      </c>
      <c r="T61" s="70">
        <v>109</v>
      </c>
      <c r="U61" s="101">
        <f t="shared" si="10"/>
        <v>2035.0300000000002</v>
      </c>
      <c r="V61" s="27" t="s">
        <v>143</v>
      </c>
      <c r="W61" s="37" t="s">
        <v>313</v>
      </c>
      <c r="X61" s="101">
        <f t="shared" si="5"/>
        <v>407.0060000000001</v>
      </c>
      <c r="Y61" s="101">
        <f t="shared" si="6"/>
        <v>2442.036</v>
      </c>
    </row>
    <row r="62" spans="1:25" ht="24" thickBot="1">
      <c r="A62" s="27">
        <v>41</v>
      </c>
      <c r="B62" s="62" t="s">
        <v>465</v>
      </c>
      <c r="C62" s="110">
        <v>2</v>
      </c>
      <c r="D62" s="34" t="s">
        <v>660</v>
      </c>
      <c r="E62" s="37" t="s">
        <v>225</v>
      </c>
      <c r="F62" s="36" t="s">
        <v>842</v>
      </c>
      <c r="G62" s="37">
        <v>4</v>
      </c>
      <c r="H62" s="65">
        <f t="shared" si="7"/>
        <v>3.2</v>
      </c>
      <c r="I62" s="27">
        <f t="shared" si="8"/>
        <v>6.4</v>
      </c>
      <c r="J62" s="38"/>
      <c r="K62" s="38"/>
      <c r="L62" s="38">
        <v>3.2</v>
      </c>
      <c r="M62" s="38"/>
      <c r="N62" s="38"/>
      <c r="O62" s="38"/>
      <c r="P62" s="39">
        <v>2</v>
      </c>
      <c r="Q62" s="108">
        <f t="shared" si="11"/>
        <v>17.61061946902655</v>
      </c>
      <c r="R62" s="108">
        <f t="shared" si="9"/>
        <v>2.2893805309734496</v>
      </c>
      <c r="S62" s="108">
        <v>19.9</v>
      </c>
      <c r="T62" s="70">
        <v>109</v>
      </c>
      <c r="U62" s="101">
        <f t="shared" si="10"/>
        <v>2169.1</v>
      </c>
      <c r="V62" s="27" t="s">
        <v>143</v>
      </c>
      <c r="W62" s="37" t="s">
        <v>313</v>
      </c>
      <c r="X62" s="101">
        <f t="shared" si="5"/>
        <v>433.82</v>
      </c>
      <c r="Y62" s="101">
        <f t="shared" si="6"/>
        <v>2602.92</v>
      </c>
    </row>
    <row r="63" spans="1:25" ht="24" thickBot="1">
      <c r="A63" s="27">
        <v>42</v>
      </c>
      <c r="B63" s="62" t="s">
        <v>466</v>
      </c>
      <c r="C63" s="110">
        <v>1</v>
      </c>
      <c r="D63" s="34" t="s">
        <v>661</v>
      </c>
      <c r="E63" s="37" t="s">
        <v>225</v>
      </c>
      <c r="F63" s="36" t="s">
        <v>843</v>
      </c>
      <c r="G63" s="37">
        <v>2</v>
      </c>
      <c r="H63" s="65">
        <f t="shared" si="7"/>
        <v>4.4</v>
      </c>
      <c r="I63" s="27">
        <f t="shared" si="8"/>
        <v>8.8</v>
      </c>
      <c r="J63" s="38"/>
      <c r="K63" s="38"/>
      <c r="L63" s="38">
        <v>4.4</v>
      </c>
      <c r="M63" s="38"/>
      <c r="N63" s="38"/>
      <c r="O63" s="38"/>
      <c r="P63" s="39">
        <v>2</v>
      </c>
      <c r="Q63" s="108">
        <f t="shared" si="11"/>
        <v>18.707964601769913</v>
      </c>
      <c r="R63" s="108">
        <f t="shared" si="9"/>
        <v>2.432035398230088</v>
      </c>
      <c r="S63" s="108">
        <v>21.14</v>
      </c>
      <c r="T63" s="70">
        <v>109</v>
      </c>
      <c r="U63" s="101">
        <f t="shared" si="10"/>
        <v>2304.26</v>
      </c>
      <c r="V63" s="27" t="s">
        <v>143</v>
      </c>
      <c r="W63" s="37" t="s">
        <v>313</v>
      </c>
      <c r="X63" s="101">
        <f t="shared" si="5"/>
        <v>460.8520000000001</v>
      </c>
      <c r="Y63" s="101">
        <f t="shared" si="6"/>
        <v>2765.112</v>
      </c>
    </row>
    <row r="64" spans="1:25" ht="24" thickBot="1">
      <c r="A64" s="27">
        <v>43</v>
      </c>
      <c r="B64" s="62" t="s">
        <v>467</v>
      </c>
      <c r="C64" s="110">
        <v>2</v>
      </c>
      <c r="D64" s="34" t="s">
        <v>662</v>
      </c>
      <c r="E64" s="37" t="s">
        <v>225</v>
      </c>
      <c r="F64" s="36" t="s">
        <v>844</v>
      </c>
      <c r="G64" s="37">
        <v>1</v>
      </c>
      <c r="H64" s="65">
        <f t="shared" si="7"/>
        <v>2.5</v>
      </c>
      <c r="I64" s="27">
        <f t="shared" si="8"/>
        <v>5</v>
      </c>
      <c r="J64" s="38"/>
      <c r="K64" s="38"/>
      <c r="L64" s="38">
        <v>2.5</v>
      </c>
      <c r="M64" s="38"/>
      <c r="N64" s="38"/>
      <c r="O64" s="38"/>
      <c r="P64" s="39">
        <v>2</v>
      </c>
      <c r="Q64" s="108">
        <f t="shared" si="11"/>
        <v>16.97345132743363</v>
      </c>
      <c r="R64" s="108">
        <f t="shared" si="9"/>
        <v>2.2065486725663703</v>
      </c>
      <c r="S64" s="108">
        <v>19.18</v>
      </c>
      <c r="T64" s="70">
        <v>109</v>
      </c>
      <c r="U64" s="101">
        <f t="shared" si="10"/>
        <v>2090.62</v>
      </c>
      <c r="V64" s="27" t="s">
        <v>143</v>
      </c>
      <c r="W64" s="37" t="s">
        <v>313</v>
      </c>
      <c r="X64" s="101">
        <f t="shared" si="5"/>
        <v>418.124</v>
      </c>
      <c r="Y64" s="101">
        <f t="shared" si="6"/>
        <v>2508.7439999999997</v>
      </c>
    </row>
    <row r="65" spans="1:25" ht="24" thickBot="1">
      <c r="A65" s="27">
        <v>44</v>
      </c>
      <c r="B65" s="62" t="s">
        <v>468</v>
      </c>
      <c r="C65" s="110">
        <v>1</v>
      </c>
      <c r="D65" s="34" t="s">
        <v>643</v>
      </c>
      <c r="E65" s="37" t="s">
        <v>225</v>
      </c>
      <c r="F65" s="36" t="s">
        <v>845</v>
      </c>
      <c r="G65" s="37">
        <v>2</v>
      </c>
      <c r="H65" s="65">
        <f t="shared" si="7"/>
        <v>5</v>
      </c>
      <c r="I65" s="27">
        <f t="shared" si="8"/>
        <v>10</v>
      </c>
      <c r="J65" s="38"/>
      <c r="K65" s="38"/>
      <c r="L65" s="38">
        <v>5</v>
      </c>
      <c r="M65" s="38"/>
      <c r="N65" s="38"/>
      <c r="O65" s="38"/>
      <c r="P65" s="39">
        <v>2</v>
      </c>
      <c r="Q65" s="108">
        <f t="shared" si="11"/>
        <v>19.247787610619472</v>
      </c>
      <c r="R65" s="108">
        <f t="shared" si="9"/>
        <v>2.502212389380528</v>
      </c>
      <c r="S65" s="108">
        <v>21.75</v>
      </c>
      <c r="T65" s="70">
        <v>109</v>
      </c>
      <c r="U65" s="101">
        <f t="shared" si="10"/>
        <v>2370.75</v>
      </c>
      <c r="V65" s="27" t="s">
        <v>143</v>
      </c>
      <c r="W65" s="37" t="s">
        <v>313</v>
      </c>
      <c r="X65" s="101">
        <f t="shared" si="5"/>
        <v>474.15000000000003</v>
      </c>
      <c r="Y65" s="101">
        <f t="shared" si="6"/>
        <v>2844.9</v>
      </c>
    </row>
    <row r="66" spans="1:25" ht="24" thickBot="1">
      <c r="A66" s="27">
        <v>45</v>
      </c>
      <c r="B66" s="62" t="s">
        <v>469</v>
      </c>
      <c r="C66" s="110">
        <v>1</v>
      </c>
      <c r="D66" s="34" t="s">
        <v>643</v>
      </c>
      <c r="E66" s="37" t="s">
        <v>225</v>
      </c>
      <c r="F66" s="36" t="s">
        <v>846</v>
      </c>
      <c r="G66" s="37">
        <v>4</v>
      </c>
      <c r="H66" s="65">
        <f t="shared" si="7"/>
        <v>15</v>
      </c>
      <c r="I66" s="27">
        <f t="shared" si="8"/>
        <v>30</v>
      </c>
      <c r="J66" s="38"/>
      <c r="K66" s="38"/>
      <c r="L66" s="38"/>
      <c r="M66" s="38">
        <v>15</v>
      </c>
      <c r="N66" s="38"/>
      <c r="O66" s="38"/>
      <c r="P66" s="39">
        <v>2</v>
      </c>
      <c r="Q66" s="108">
        <f t="shared" si="11"/>
        <v>31.504424778761067</v>
      </c>
      <c r="R66" s="108">
        <f t="shared" si="9"/>
        <v>4.095575221238935</v>
      </c>
      <c r="S66" s="108">
        <v>35.6</v>
      </c>
      <c r="T66" s="70">
        <v>109</v>
      </c>
      <c r="U66" s="101">
        <f t="shared" si="10"/>
        <v>3880.4</v>
      </c>
      <c r="V66" s="27" t="s">
        <v>143</v>
      </c>
      <c r="W66" s="37" t="s">
        <v>313</v>
      </c>
      <c r="X66" s="101">
        <f t="shared" si="5"/>
        <v>776.08</v>
      </c>
      <c r="Y66" s="101">
        <f t="shared" si="6"/>
        <v>4656.4800000000005</v>
      </c>
    </row>
    <row r="67" spans="1:25" ht="24" thickBot="1">
      <c r="A67" s="27">
        <v>46</v>
      </c>
      <c r="B67" s="62" t="s">
        <v>470</v>
      </c>
      <c r="C67" s="110">
        <v>1</v>
      </c>
      <c r="D67" s="34" t="s">
        <v>663</v>
      </c>
      <c r="E67" s="37" t="s">
        <v>225</v>
      </c>
      <c r="F67" s="36" t="s">
        <v>847</v>
      </c>
      <c r="G67" s="37">
        <v>3</v>
      </c>
      <c r="H67" s="65">
        <f t="shared" si="7"/>
        <v>5</v>
      </c>
      <c r="I67" s="27">
        <f t="shared" si="8"/>
        <v>10</v>
      </c>
      <c r="J67" s="38"/>
      <c r="K67" s="38"/>
      <c r="L67" s="38">
        <v>5</v>
      </c>
      <c r="M67" s="38"/>
      <c r="N67" s="38"/>
      <c r="O67" s="38"/>
      <c r="P67" s="39">
        <v>2</v>
      </c>
      <c r="Q67" s="108">
        <f t="shared" si="11"/>
        <v>19.247787610619472</v>
      </c>
      <c r="R67" s="108">
        <f t="shared" si="9"/>
        <v>2.502212389380528</v>
      </c>
      <c r="S67" s="108">
        <v>21.75</v>
      </c>
      <c r="T67" s="70">
        <v>109</v>
      </c>
      <c r="U67" s="101">
        <f t="shared" si="10"/>
        <v>2370.75</v>
      </c>
      <c r="V67" s="27" t="s">
        <v>143</v>
      </c>
      <c r="W67" s="37" t="s">
        <v>313</v>
      </c>
      <c r="X67" s="101">
        <f t="shared" si="5"/>
        <v>474.15000000000003</v>
      </c>
      <c r="Y67" s="101">
        <f t="shared" si="6"/>
        <v>2844.9</v>
      </c>
    </row>
    <row r="68" spans="1:25" ht="24" thickBot="1">
      <c r="A68" s="27">
        <v>47</v>
      </c>
      <c r="B68" s="62" t="s">
        <v>471</v>
      </c>
      <c r="C68" s="111">
        <v>1</v>
      </c>
      <c r="D68" s="58" t="s">
        <v>664</v>
      </c>
      <c r="E68" s="47" t="s">
        <v>225</v>
      </c>
      <c r="F68" s="44" t="s">
        <v>848</v>
      </c>
      <c r="G68" s="47">
        <v>3</v>
      </c>
      <c r="H68" s="65">
        <f t="shared" si="7"/>
        <v>3</v>
      </c>
      <c r="I68" s="27">
        <f t="shared" si="8"/>
        <v>6</v>
      </c>
      <c r="J68" s="49"/>
      <c r="K68" s="49"/>
      <c r="L68" s="49">
        <v>2.5</v>
      </c>
      <c r="M68" s="49"/>
      <c r="N68" s="49">
        <v>0.5</v>
      </c>
      <c r="O68" s="49"/>
      <c r="P68" s="47">
        <v>2</v>
      </c>
      <c r="Q68" s="108">
        <f t="shared" si="11"/>
        <v>17.637168141592923</v>
      </c>
      <c r="R68" s="108">
        <f t="shared" si="9"/>
        <v>2.2928318584070766</v>
      </c>
      <c r="S68" s="108">
        <v>19.93</v>
      </c>
      <c r="T68" s="70">
        <v>109</v>
      </c>
      <c r="U68" s="101">
        <f t="shared" si="10"/>
        <v>2172.37</v>
      </c>
      <c r="V68" s="27" t="s">
        <v>143</v>
      </c>
      <c r="W68" s="37" t="s">
        <v>313</v>
      </c>
      <c r="X68" s="101">
        <f t="shared" si="5"/>
        <v>434.474</v>
      </c>
      <c r="Y68" s="101">
        <f t="shared" si="6"/>
        <v>2606.844</v>
      </c>
    </row>
    <row r="69" spans="1:25" ht="24" thickBot="1">
      <c r="A69" s="27">
        <v>48</v>
      </c>
      <c r="B69" s="62" t="s">
        <v>472</v>
      </c>
      <c r="C69" s="111">
        <v>1</v>
      </c>
      <c r="D69" s="58" t="s">
        <v>664</v>
      </c>
      <c r="E69" s="47" t="s">
        <v>225</v>
      </c>
      <c r="F69" s="44" t="s">
        <v>849</v>
      </c>
      <c r="G69" s="47">
        <v>2</v>
      </c>
      <c r="H69" s="65">
        <f t="shared" si="7"/>
        <v>8.5</v>
      </c>
      <c r="I69" s="27">
        <f t="shared" si="8"/>
        <v>17</v>
      </c>
      <c r="J69" s="49"/>
      <c r="K69" s="49"/>
      <c r="L69" s="49">
        <v>8</v>
      </c>
      <c r="M69" s="49"/>
      <c r="N69" s="49">
        <v>0.5</v>
      </c>
      <c r="O69" s="49"/>
      <c r="P69" s="47">
        <v>1</v>
      </c>
      <c r="Q69" s="108">
        <f t="shared" si="11"/>
        <v>11.31858407079646</v>
      </c>
      <c r="R69" s="108">
        <f t="shared" si="9"/>
        <v>1.4714159292035394</v>
      </c>
      <c r="S69" s="108">
        <v>12.79</v>
      </c>
      <c r="T69" s="70">
        <v>109</v>
      </c>
      <c r="U69" s="101">
        <f t="shared" si="10"/>
        <v>1394.11</v>
      </c>
      <c r="V69" s="27" t="s">
        <v>143</v>
      </c>
      <c r="W69" s="37" t="s">
        <v>313</v>
      </c>
      <c r="X69" s="101">
        <f t="shared" si="5"/>
        <v>278.822</v>
      </c>
      <c r="Y69" s="101">
        <f t="shared" si="6"/>
        <v>1672.9319999999998</v>
      </c>
    </row>
    <row r="70" spans="1:25" ht="24" thickBot="1">
      <c r="A70" s="27">
        <v>49</v>
      </c>
      <c r="B70" s="62" t="s">
        <v>473</v>
      </c>
      <c r="C70" s="111">
        <v>1</v>
      </c>
      <c r="D70" s="58" t="s">
        <v>665</v>
      </c>
      <c r="E70" s="47" t="s">
        <v>225</v>
      </c>
      <c r="F70" s="44" t="s">
        <v>850</v>
      </c>
      <c r="G70" s="47">
        <v>4</v>
      </c>
      <c r="H70" s="65">
        <f t="shared" si="7"/>
        <v>8.5</v>
      </c>
      <c r="I70" s="27">
        <f t="shared" si="8"/>
        <v>17</v>
      </c>
      <c r="J70" s="49"/>
      <c r="K70" s="49"/>
      <c r="L70" s="49">
        <v>8</v>
      </c>
      <c r="M70" s="49"/>
      <c r="N70" s="49">
        <v>0.5</v>
      </c>
      <c r="O70" s="49"/>
      <c r="P70" s="47">
        <v>2</v>
      </c>
      <c r="Q70" s="108">
        <f t="shared" si="11"/>
        <v>22.646017699115045</v>
      </c>
      <c r="R70" s="108">
        <f t="shared" si="9"/>
        <v>2.9439823008849544</v>
      </c>
      <c r="S70" s="108">
        <v>25.59</v>
      </c>
      <c r="T70" s="70">
        <v>109</v>
      </c>
      <c r="U70" s="101">
        <f t="shared" si="10"/>
        <v>2789.31</v>
      </c>
      <c r="V70" s="27" t="s">
        <v>143</v>
      </c>
      <c r="W70" s="37" t="s">
        <v>313</v>
      </c>
      <c r="X70" s="101">
        <f t="shared" si="5"/>
        <v>557.862</v>
      </c>
      <c r="Y70" s="101">
        <f t="shared" si="6"/>
        <v>3347.172</v>
      </c>
    </row>
    <row r="71" spans="1:25" ht="24" thickBot="1">
      <c r="A71" s="27">
        <v>50</v>
      </c>
      <c r="B71" s="62" t="s">
        <v>474</v>
      </c>
      <c r="C71" s="111">
        <v>1</v>
      </c>
      <c r="D71" s="58" t="s">
        <v>665</v>
      </c>
      <c r="E71" s="47" t="s">
        <v>225</v>
      </c>
      <c r="F71" s="44" t="s">
        <v>851</v>
      </c>
      <c r="G71" s="47">
        <v>4</v>
      </c>
      <c r="H71" s="65">
        <f t="shared" si="7"/>
        <v>17</v>
      </c>
      <c r="I71" s="27">
        <f t="shared" si="8"/>
        <v>34</v>
      </c>
      <c r="J71" s="49"/>
      <c r="K71" s="49"/>
      <c r="L71" s="49"/>
      <c r="M71" s="49">
        <v>17</v>
      </c>
      <c r="N71" s="49"/>
      <c r="O71" s="49"/>
      <c r="P71" s="47">
        <v>2</v>
      </c>
      <c r="Q71" s="108">
        <f t="shared" si="11"/>
        <v>35.6991150442478</v>
      </c>
      <c r="R71" s="108">
        <f t="shared" si="9"/>
        <v>4.640884955752206</v>
      </c>
      <c r="S71" s="108">
        <v>40.34</v>
      </c>
      <c r="T71" s="70">
        <v>109</v>
      </c>
      <c r="U71" s="101">
        <f t="shared" si="10"/>
        <v>4397.06</v>
      </c>
      <c r="V71" s="27" t="s">
        <v>143</v>
      </c>
      <c r="W71" s="37" t="s">
        <v>313</v>
      </c>
      <c r="X71" s="101">
        <f t="shared" si="5"/>
        <v>879.4120000000001</v>
      </c>
      <c r="Y71" s="101">
        <f t="shared" si="6"/>
        <v>5276.472000000001</v>
      </c>
    </row>
    <row r="72" spans="1:25" ht="24" thickBot="1">
      <c r="A72" s="27">
        <v>51</v>
      </c>
      <c r="B72" s="62" t="s">
        <v>475</v>
      </c>
      <c r="C72" s="111">
        <v>1</v>
      </c>
      <c r="D72" s="58" t="s">
        <v>664</v>
      </c>
      <c r="E72" s="37" t="s">
        <v>225</v>
      </c>
      <c r="F72" s="36" t="s">
        <v>852</v>
      </c>
      <c r="G72" s="37">
        <v>2</v>
      </c>
      <c r="H72" s="65">
        <f t="shared" si="7"/>
        <v>16</v>
      </c>
      <c r="I72" s="27">
        <f t="shared" si="8"/>
        <v>32</v>
      </c>
      <c r="J72" s="38"/>
      <c r="K72" s="38"/>
      <c r="L72" s="38"/>
      <c r="M72" s="38">
        <v>16</v>
      </c>
      <c r="N72" s="38"/>
      <c r="O72" s="38"/>
      <c r="P72" s="47">
        <v>1</v>
      </c>
      <c r="Q72" s="108">
        <f t="shared" si="11"/>
        <v>16.796460176991154</v>
      </c>
      <c r="R72" s="108">
        <f t="shared" si="9"/>
        <v>2.1835398230088465</v>
      </c>
      <c r="S72" s="108">
        <v>18.98</v>
      </c>
      <c r="T72" s="70">
        <v>109</v>
      </c>
      <c r="U72" s="101">
        <f t="shared" si="10"/>
        <v>2068.82</v>
      </c>
      <c r="V72" s="27" t="s">
        <v>143</v>
      </c>
      <c r="W72" s="37" t="s">
        <v>313</v>
      </c>
      <c r="X72" s="101">
        <f t="shared" si="5"/>
        <v>413.76400000000007</v>
      </c>
      <c r="Y72" s="101">
        <f t="shared" si="6"/>
        <v>2482.5840000000003</v>
      </c>
    </row>
    <row r="73" spans="1:25" ht="24" thickBot="1">
      <c r="A73" s="27">
        <v>52</v>
      </c>
      <c r="B73" s="62" t="s">
        <v>476</v>
      </c>
      <c r="C73" s="110">
        <v>1</v>
      </c>
      <c r="D73" s="34" t="s">
        <v>217</v>
      </c>
      <c r="E73" s="37" t="s">
        <v>225</v>
      </c>
      <c r="F73" s="36" t="s">
        <v>853</v>
      </c>
      <c r="G73" s="37">
        <v>4</v>
      </c>
      <c r="H73" s="65">
        <f t="shared" si="7"/>
        <v>7.5</v>
      </c>
      <c r="I73" s="27">
        <f t="shared" si="8"/>
        <v>15</v>
      </c>
      <c r="J73" s="38"/>
      <c r="K73" s="38"/>
      <c r="L73" s="38">
        <v>7.5</v>
      </c>
      <c r="M73" s="38"/>
      <c r="N73" s="38"/>
      <c r="O73" s="38"/>
      <c r="P73" s="39">
        <v>2</v>
      </c>
      <c r="Q73" s="108">
        <f t="shared" si="11"/>
        <v>21.52212389380531</v>
      </c>
      <c r="R73" s="108">
        <f t="shared" si="9"/>
        <v>2.797876106194689</v>
      </c>
      <c r="S73" s="108">
        <v>24.32</v>
      </c>
      <c r="T73" s="70">
        <v>109</v>
      </c>
      <c r="U73" s="101">
        <f t="shared" si="10"/>
        <v>2650.88</v>
      </c>
      <c r="V73" s="27" t="s">
        <v>143</v>
      </c>
      <c r="W73" s="37" t="s">
        <v>313</v>
      </c>
      <c r="X73" s="101">
        <f t="shared" si="5"/>
        <v>530.176</v>
      </c>
      <c r="Y73" s="101">
        <f t="shared" si="6"/>
        <v>3181.056</v>
      </c>
    </row>
    <row r="74" spans="1:25" ht="24" thickBot="1">
      <c r="A74" s="27">
        <v>53</v>
      </c>
      <c r="B74" s="62" t="s">
        <v>477</v>
      </c>
      <c r="C74" s="110">
        <v>1</v>
      </c>
      <c r="D74" s="34" t="s">
        <v>645</v>
      </c>
      <c r="E74" s="37" t="s">
        <v>225</v>
      </c>
      <c r="F74" s="36" t="s">
        <v>854</v>
      </c>
      <c r="G74" s="37">
        <v>4</v>
      </c>
      <c r="H74" s="65">
        <f t="shared" si="7"/>
        <v>3</v>
      </c>
      <c r="I74" s="27">
        <f t="shared" si="8"/>
        <v>6</v>
      </c>
      <c r="J74" s="38"/>
      <c r="K74" s="38"/>
      <c r="L74" s="38">
        <v>3</v>
      </c>
      <c r="M74" s="38"/>
      <c r="N74" s="38"/>
      <c r="O74" s="38"/>
      <c r="P74" s="39">
        <v>2</v>
      </c>
      <c r="Q74" s="108">
        <f t="shared" si="11"/>
        <v>17.433628318584073</v>
      </c>
      <c r="R74" s="108">
        <f t="shared" si="9"/>
        <v>2.266371681415926</v>
      </c>
      <c r="S74" s="108">
        <v>19.7</v>
      </c>
      <c r="T74" s="70">
        <v>109</v>
      </c>
      <c r="U74" s="101">
        <f t="shared" si="10"/>
        <v>2147.2999999999997</v>
      </c>
      <c r="V74" s="27" t="s">
        <v>143</v>
      </c>
      <c r="W74" s="37" t="s">
        <v>313</v>
      </c>
      <c r="X74" s="101">
        <f t="shared" si="5"/>
        <v>429.46</v>
      </c>
      <c r="Y74" s="101">
        <f t="shared" si="6"/>
        <v>2576.7599999999998</v>
      </c>
    </row>
    <row r="75" spans="1:25" ht="24" thickBot="1">
      <c r="A75" s="27">
        <v>54</v>
      </c>
      <c r="B75" s="62" t="s">
        <v>478</v>
      </c>
      <c r="C75" s="110">
        <v>1</v>
      </c>
      <c r="D75" s="34" t="s">
        <v>645</v>
      </c>
      <c r="E75" s="37" t="s">
        <v>225</v>
      </c>
      <c r="F75" s="36" t="s">
        <v>855</v>
      </c>
      <c r="G75" s="37">
        <v>4</v>
      </c>
      <c r="H75" s="65">
        <f t="shared" si="7"/>
        <v>7</v>
      </c>
      <c r="I75" s="27">
        <f t="shared" si="8"/>
        <v>14</v>
      </c>
      <c r="J75" s="38"/>
      <c r="K75" s="38"/>
      <c r="L75" s="38">
        <v>7</v>
      </c>
      <c r="M75" s="38"/>
      <c r="N75" s="38"/>
      <c r="O75" s="38"/>
      <c r="P75" s="39">
        <v>2</v>
      </c>
      <c r="Q75" s="108">
        <f t="shared" si="11"/>
        <v>21.070796460176993</v>
      </c>
      <c r="R75" s="108">
        <f t="shared" si="9"/>
        <v>2.7392035398230057</v>
      </c>
      <c r="S75" s="108">
        <v>23.81</v>
      </c>
      <c r="T75" s="70">
        <v>109</v>
      </c>
      <c r="U75" s="101">
        <f t="shared" si="10"/>
        <v>2595.29</v>
      </c>
      <c r="V75" s="27" t="s">
        <v>143</v>
      </c>
      <c r="W75" s="37" t="s">
        <v>313</v>
      </c>
      <c r="X75" s="101">
        <f t="shared" si="5"/>
        <v>519.058</v>
      </c>
      <c r="Y75" s="101">
        <f t="shared" si="6"/>
        <v>3114.348</v>
      </c>
    </row>
    <row r="76" spans="1:25" ht="24" thickBot="1">
      <c r="A76" s="27">
        <v>55</v>
      </c>
      <c r="B76" s="62" t="s">
        <v>479</v>
      </c>
      <c r="C76" s="110">
        <v>1</v>
      </c>
      <c r="D76" s="34" t="s">
        <v>666</v>
      </c>
      <c r="E76" s="37" t="s">
        <v>225</v>
      </c>
      <c r="F76" s="36" t="s">
        <v>856</v>
      </c>
      <c r="G76" s="37">
        <v>3</v>
      </c>
      <c r="H76" s="65">
        <f t="shared" si="7"/>
        <v>8.05</v>
      </c>
      <c r="I76" s="27">
        <f t="shared" si="8"/>
        <v>16.1</v>
      </c>
      <c r="J76" s="38"/>
      <c r="K76" s="38"/>
      <c r="L76" s="38"/>
      <c r="M76" s="38"/>
      <c r="N76" s="38"/>
      <c r="O76" s="38">
        <v>8.05</v>
      </c>
      <c r="P76" s="39">
        <v>2</v>
      </c>
      <c r="Q76" s="108">
        <f t="shared" si="11"/>
        <v>27.097345132743367</v>
      </c>
      <c r="R76" s="108">
        <f t="shared" si="9"/>
        <v>3.522654867256634</v>
      </c>
      <c r="S76" s="108">
        <v>30.62</v>
      </c>
      <c r="T76" s="70">
        <v>109</v>
      </c>
      <c r="U76" s="101">
        <f t="shared" si="10"/>
        <v>3337.58</v>
      </c>
      <c r="V76" s="27" t="s">
        <v>143</v>
      </c>
      <c r="W76" s="37" t="s">
        <v>313</v>
      </c>
      <c r="X76" s="101">
        <f t="shared" si="5"/>
        <v>667.5160000000001</v>
      </c>
      <c r="Y76" s="101">
        <f t="shared" si="6"/>
        <v>4005.096</v>
      </c>
    </row>
    <row r="77" spans="1:25" ht="24" thickBot="1">
      <c r="A77" s="27">
        <v>56</v>
      </c>
      <c r="B77" s="62" t="s">
        <v>480</v>
      </c>
      <c r="C77" s="110">
        <v>1</v>
      </c>
      <c r="D77" s="34" t="s">
        <v>650</v>
      </c>
      <c r="E77" s="37" t="s">
        <v>225</v>
      </c>
      <c r="F77" s="36" t="s">
        <v>857</v>
      </c>
      <c r="G77" s="37">
        <v>4</v>
      </c>
      <c r="H77" s="65">
        <f t="shared" si="7"/>
        <v>5</v>
      </c>
      <c r="I77" s="27">
        <f t="shared" si="8"/>
        <v>10</v>
      </c>
      <c r="J77" s="38"/>
      <c r="K77" s="38"/>
      <c r="L77" s="38">
        <v>5</v>
      </c>
      <c r="M77" s="38"/>
      <c r="N77" s="38"/>
      <c r="O77" s="38"/>
      <c r="P77" s="39">
        <v>2</v>
      </c>
      <c r="Q77" s="108">
        <f t="shared" si="11"/>
        <v>19.247787610619472</v>
      </c>
      <c r="R77" s="108">
        <f t="shared" si="9"/>
        <v>2.502212389380528</v>
      </c>
      <c r="S77" s="108">
        <v>21.75</v>
      </c>
      <c r="T77" s="70">
        <v>109</v>
      </c>
      <c r="U77" s="101">
        <f t="shared" si="10"/>
        <v>2370.75</v>
      </c>
      <c r="V77" s="27" t="s">
        <v>143</v>
      </c>
      <c r="W77" s="37" t="s">
        <v>313</v>
      </c>
      <c r="X77" s="101">
        <f t="shared" si="5"/>
        <v>474.15000000000003</v>
      </c>
      <c r="Y77" s="101">
        <f t="shared" si="6"/>
        <v>2844.9</v>
      </c>
    </row>
    <row r="78" spans="1:25" ht="24" thickBot="1">
      <c r="A78" s="27">
        <v>57</v>
      </c>
      <c r="B78" s="62" t="s">
        <v>481</v>
      </c>
      <c r="C78" s="110">
        <v>1</v>
      </c>
      <c r="D78" s="34" t="s">
        <v>650</v>
      </c>
      <c r="E78" s="37" t="s">
        <v>225</v>
      </c>
      <c r="F78" s="36" t="s">
        <v>857</v>
      </c>
      <c r="G78" s="37">
        <v>4</v>
      </c>
      <c r="H78" s="65">
        <f t="shared" si="7"/>
        <v>5</v>
      </c>
      <c r="I78" s="27">
        <f t="shared" si="8"/>
        <v>10</v>
      </c>
      <c r="J78" s="38"/>
      <c r="K78" s="38"/>
      <c r="L78" s="38">
        <v>5</v>
      </c>
      <c r="M78" s="38"/>
      <c r="N78" s="38"/>
      <c r="O78" s="38"/>
      <c r="P78" s="39">
        <v>2</v>
      </c>
      <c r="Q78" s="108">
        <f t="shared" si="11"/>
        <v>19.247787610619472</v>
      </c>
      <c r="R78" s="108">
        <f t="shared" si="9"/>
        <v>2.502212389380528</v>
      </c>
      <c r="S78" s="108">
        <v>21.75</v>
      </c>
      <c r="T78" s="70">
        <v>109</v>
      </c>
      <c r="U78" s="101">
        <f t="shared" si="10"/>
        <v>2370.75</v>
      </c>
      <c r="V78" s="27" t="s">
        <v>143</v>
      </c>
      <c r="W78" s="37" t="s">
        <v>313</v>
      </c>
      <c r="X78" s="101">
        <f t="shared" si="5"/>
        <v>474.15000000000003</v>
      </c>
      <c r="Y78" s="101">
        <f t="shared" si="6"/>
        <v>2844.9</v>
      </c>
    </row>
    <row r="79" spans="1:25" ht="24" thickBot="1">
      <c r="A79" s="27">
        <v>58</v>
      </c>
      <c r="B79" s="62" t="s">
        <v>482</v>
      </c>
      <c r="C79" s="110">
        <v>1</v>
      </c>
      <c r="D79" s="34" t="s">
        <v>650</v>
      </c>
      <c r="E79" s="37" t="s">
        <v>225</v>
      </c>
      <c r="F79" s="36" t="s">
        <v>857</v>
      </c>
      <c r="G79" s="37">
        <v>4</v>
      </c>
      <c r="H79" s="65">
        <f t="shared" si="7"/>
        <v>5</v>
      </c>
      <c r="I79" s="27">
        <f t="shared" si="8"/>
        <v>10</v>
      </c>
      <c r="J79" s="38"/>
      <c r="K79" s="38"/>
      <c r="L79" s="38">
        <v>5</v>
      </c>
      <c r="M79" s="38"/>
      <c r="N79" s="38"/>
      <c r="O79" s="38"/>
      <c r="P79" s="39">
        <v>2</v>
      </c>
      <c r="Q79" s="108">
        <f t="shared" si="11"/>
        <v>19.247787610619472</v>
      </c>
      <c r="R79" s="108">
        <f t="shared" si="9"/>
        <v>2.502212389380528</v>
      </c>
      <c r="S79" s="108">
        <v>21.75</v>
      </c>
      <c r="T79" s="70">
        <v>109</v>
      </c>
      <c r="U79" s="101">
        <f t="shared" si="10"/>
        <v>2370.75</v>
      </c>
      <c r="V79" s="27" t="s">
        <v>143</v>
      </c>
      <c r="W79" s="37" t="s">
        <v>313</v>
      </c>
      <c r="X79" s="101">
        <f t="shared" si="5"/>
        <v>474.15000000000003</v>
      </c>
      <c r="Y79" s="101">
        <f t="shared" si="6"/>
        <v>2844.9</v>
      </c>
    </row>
    <row r="80" spans="1:25" ht="24" thickBot="1">
      <c r="A80" s="27">
        <v>59</v>
      </c>
      <c r="B80" s="62" t="s">
        <v>483</v>
      </c>
      <c r="C80" s="110">
        <v>1</v>
      </c>
      <c r="D80" s="34" t="s">
        <v>657</v>
      </c>
      <c r="E80" s="37" t="s">
        <v>225</v>
      </c>
      <c r="F80" s="36" t="s">
        <v>858</v>
      </c>
      <c r="G80" s="37">
        <v>2</v>
      </c>
      <c r="H80" s="65">
        <f t="shared" si="7"/>
        <v>10</v>
      </c>
      <c r="I80" s="27">
        <f t="shared" si="8"/>
        <v>20</v>
      </c>
      <c r="J80" s="38"/>
      <c r="K80" s="38"/>
      <c r="L80" s="38">
        <v>10</v>
      </c>
      <c r="M80" s="38"/>
      <c r="N80" s="38"/>
      <c r="O80" s="38"/>
      <c r="P80" s="39">
        <v>2</v>
      </c>
      <c r="Q80" s="108">
        <f t="shared" si="11"/>
        <v>23.796460176991154</v>
      </c>
      <c r="R80" s="108">
        <f t="shared" si="9"/>
        <v>3.0935398230088467</v>
      </c>
      <c r="S80" s="108">
        <v>26.89</v>
      </c>
      <c r="T80" s="70">
        <v>109</v>
      </c>
      <c r="U80" s="101">
        <f t="shared" si="10"/>
        <v>2931.01</v>
      </c>
      <c r="V80" s="27" t="s">
        <v>143</v>
      </c>
      <c r="W80" s="37" t="s">
        <v>313</v>
      </c>
      <c r="X80" s="101">
        <f t="shared" si="5"/>
        <v>586.2020000000001</v>
      </c>
      <c r="Y80" s="101">
        <f t="shared" si="6"/>
        <v>3517.2120000000004</v>
      </c>
    </row>
    <row r="81" spans="1:25" ht="24" thickBot="1">
      <c r="A81" s="27">
        <v>60</v>
      </c>
      <c r="B81" s="62" t="s">
        <v>484</v>
      </c>
      <c r="C81" s="111">
        <v>2</v>
      </c>
      <c r="D81" s="34" t="s">
        <v>667</v>
      </c>
      <c r="E81" s="37" t="s">
        <v>225</v>
      </c>
      <c r="F81" s="36" t="s">
        <v>859</v>
      </c>
      <c r="G81" s="37">
        <v>3</v>
      </c>
      <c r="H81" s="65">
        <f t="shared" si="7"/>
        <v>12.8</v>
      </c>
      <c r="I81" s="27">
        <f t="shared" si="8"/>
        <v>25.6</v>
      </c>
      <c r="J81" s="38"/>
      <c r="K81" s="38"/>
      <c r="L81" s="38"/>
      <c r="M81" s="38">
        <v>12.8</v>
      </c>
      <c r="N81" s="38"/>
      <c r="O81" s="38"/>
      <c r="P81" s="39">
        <v>2</v>
      </c>
      <c r="Q81" s="108">
        <f t="shared" si="11"/>
        <v>29.0353982300885</v>
      </c>
      <c r="R81" s="108">
        <f t="shared" si="9"/>
        <v>3.774601769911502</v>
      </c>
      <c r="S81" s="108">
        <v>32.81</v>
      </c>
      <c r="T81" s="70">
        <v>109</v>
      </c>
      <c r="U81" s="101">
        <f t="shared" si="10"/>
        <v>3576.2900000000004</v>
      </c>
      <c r="V81" s="27" t="s">
        <v>143</v>
      </c>
      <c r="W81" s="37" t="s">
        <v>313</v>
      </c>
      <c r="X81" s="101">
        <f t="shared" si="5"/>
        <v>715.2580000000002</v>
      </c>
      <c r="Y81" s="101">
        <f t="shared" si="6"/>
        <v>4291.548000000001</v>
      </c>
    </row>
    <row r="83" spans="21:25" s="117" customFormat="1" ht="12">
      <c r="U83" s="103">
        <f>SUM(U22:U82)</f>
        <v>173028.78</v>
      </c>
      <c r="V83" s="103"/>
      <c r="W83" s="103"/>
      <c r="X83" s="103">
        <f>SUM(X22:X82)</f>
        <v>34605.75600000001</v>
      </c>
      <c r="Y83" s="105">
        <f>SUM(Y22:Y82)</f>
        <v>207634.53600000002</v>
      </c>
    </row>
  </sheetData>
  <sheetProtection/>
  <mergeCells count="39">
    <mergeCell ref="G12:S12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10:S10"/>
    <mergeCell ref="G11:S11"/>
    <mergeCell ref="G13:S13"/>
    <mergeCell ref="G14:S14"/>
    <mergeCell ref="A17:Y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O19"/>
    <mergeCell ref="P19:P21"/>
    <mergeCell ref="X19:X21"/>
    <mergeCell ref="Y19:Y21"/>
    <mergeCell ref="J20:K20"/>
    <mergeCell ref="L20:M20"/>
    <mergeCell ref="N20:O20"/>
    <mergeCell ref="R19:R21"/>
    <mergeCell ref="S19:S21"/>
    <mergeCell ref="T19:T21"/>
    <mergeCell ref="U19:U21"/>
    <mergeCell ref="V19:V21"/>
    <mergeCell ref="W19:W21"/>
    <mergeCell ref="Q19:Q21"/>
  </mergeCells>
  <printOptions/>
  <pageMargins left="0.25" right="0.25" top="0.75" bottom="0.75" header="0.3" footer="0.3"/>
  <pageSetup fitToHeight="0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9">
      <selection activeCell="F29" sqref="F29"/>
    </sheetView>
  </sheetViews>
  <sheetFormatPr defaultColWidth="9.140625" defaultRowHeight="15"/>
  <cols>
    <col min="1" max="1" width="3.28125" style="0" bestFit="1" customWidth="1"/>
    <col min="2" max="2" width="7.7109375" style="0" customWidth="1"/>
    <col min="3" max="3" width="5.00390625" style="0" customWidth="1"/>
    <col min="4" max="4" width="21.00390625" style="0" customWidth="1"/>
    <col min="5" max="5" width="7.28125" style="0" bestFit="1" customWidth="1"/>
    <col min="6" max="6" width="23.8515625" style="0" customWidth="1"/>
    <col min="7" max="7" width="5.421875" style="0" customWidth="1"/>
    <col min="8" max="8" width="7.00390625" style="0" customWidth="1"/>
    <col min="9" max="9" width="6.00390625" style="0" customWidth="1"/>
    <col min="10" max="11" width="3.00390625" style="0" bestFit="1" customWidth="1"/>
    <col min="12" max="12" width="6.7109375" style="0" customWidth="1"/>
    <col min="13" max="13" width="5.7109375" style="0" customWidth="1"/>
    <col min="14" max="14" width="5.421875" style="0" customWidth="1"/>
    <col min="15" max="15" width="3.00390625" style="0" bestFit="1" customWidth="1"/>
    <col min="16" max="16" width="4.7109375" style="0" customWidth="1"/>
    <col min="21" max="21" width="11.8515625" style="0" customWidth="1"/>
    <col min="24" max="24" width="10.140625" style="0" customWidth="1"/>
    <col min="25" max="25" width="11.0039062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53"/>
      <c r="H7" s="112"/>
      <c r="I7" s="51"/>
      <c r="J7" s="1"/>
      <c r="K7" s="2"/>
      <c r="L7" s="2"/>
      <c r="M7" s="3"/>
      <c r="N7" s="3"/>
      <c r="O7" s="1"/>
      <c r="P7" s="8"/>
      <c r="Q7" s="90"/>
      <c r="R7" s="91"/>
      <c r="S7" s="91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53"/>
      <c r="H8" s="112"/>
      <c r="I8" s="51"/>
      <c r="J8" s="1"/>
      <c r="K8" s="2"/>
      <c r="L8" s="2"/>
      <c r="M8" s="3"/>
      <c r="N8" s="3"/>
      <c r="O8" s="1"/>
      <c r="P8" s="8"/>
      <c r="Q8" s="90"/>
      <c r="R8" s="91"/>
      <c r="S8" s="91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53"/>
      <c r="H9" s="112"/>
      <c r="I9" s="51"/>
      <c r="J9" s="1"/>
      <c r="K9" s="2"/>
      <c r="L9" s="2"/>
      <c r="M9" s="3"/>
      <c r="N9" s="3"/>
      <c r="O9" s="1"/>
      <c r="P9" s="8"/>
      <c r="Q9" s="90"/>
      <c r="R9" s="91"/>
      <c r="S9" s="91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27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963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1"/>
      <c r="B12" s="53"/>
      <c r="C12" s="53"/>
      <c r="D12" s="53"/>
      <c r="E12" s="53"/>
      <c r="F12" s="53"/>
      <c r="G12" s="139" t="s">
        <v>976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3"/>
      <c r="U12" s="99"/>
      <c r="V12" s="3"/>
      <c r="W12" s="3"/>
      <c r="X12" s="100"/>
      <c r="Y12" s="100"/>
    </row>
    <row r="13" spans="1:25" ht="15.75">
      <c r="A13" s="51"/>
      <c r="B13" s="53"/>
      <c r="C13" s="53"/>
      <c r="D13" s="53"/>
      <c r="E13" s="53"/>
      <c r="F13" s="53"/>
      <c r="G13" s="139" t="s">
        <v>964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3"/>
      <c r="U13" s="99"/>
      <c r="V13" s="3"/>
      <c r="W13" s="3"/>
      <c r="X13" s="100"/>
      <c r="Y13" s="100"/>
    </row>
    <row r="14" spans="1:25" ht="15.75">
      <c r="A14" s="51"/>
      <c r="B14" s="53"/>
      <c r="C14" s="53"/>
      <c r="D14" s="53"/>
      <c r="E14" s="53"/>
      <c r="F14" s="53"/>
      <c r="G14" s="139" t="s">
        <v>313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3"/>
      <c r="U14" s="99"/>
      <c r="V14" s="3"/>
      <c r="W14" s="3"/>
      <c r="X14" s="100"/>
      <c r="Y14" s="100"/>
    </row>
    <row r="15" spans="1:25" ht="15.75">
      <c r="A15" s="52"/>
      <c r="B15" s="56"/>
      <c r="C15" s="56"/>
      <c r="D15" s="56"/>
      <c r="E15" s="56"/>
      <c r="F15" s="57"/>
      <c r="G15" s="41"/>
      <c r="H15" s="26"/>
      <c r="I15" s="52"/>
      <c r="J15" s="41"/>
      <c r="K15" s="41"/>
      <c r="L15" s="41"/>
      <c r="M15" s="41"/>
      <c r="N15" s="41"/>
      <c r="O15" s="41"/>
      <c r="P15" s="4"/>
      <c r="Q15" s="92"/>
      <c r="R15" s="93"/>
      <c r="S15" s="93"/>
      <c r="T15" s="41"/>
      <c r="U15" s="100"/>
      <c r="V15" s="41"/>
      <c r="W15" s="4"/>
      <c r="X15" s="100"/>
      <c r="Y15" s="100"/>
    </row>
    <row r="16" spans="1:25" ht="19.5" thickBot="1">
      <c r="A16" s="136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</row>
    <row r="17" spans="1:25" ht="18.75" thickBot="1">
      <c r="A17" s="137" t="s">
        <v>967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5" ht="33.75" customHeight="1" thickBot="1">
      <c r="A18" s="146" t="s">
        <v>4</v>
      </c>
      <c r="B18" s="121" t="s">
        <v>5</v>
      </c>
      <c r="C18" s="121" t="s">
        <v>31</v>
      </c>
      <c r="D18" s="120" t="s">
        <v>70</v>
      </c>
      <c r="E18" s="121" t="s">
        <v>6</v>
      </c>
      <c r="F18" s="146" t="s">
        <v>7</v>
      </c>
      <c r="G18" s="121" t="s">
        <v>8</v>
      </c>
      <c r="H18" s="141" t="s">
        <v>9</v>
      </c>
      <c r="I18" s="121" t="s">
        <v>10</v>
      </c>
      <c r="J18" s="142" t="s">
        <v>141</v>
      </c>
      <c r="K18" s="142"/>
      <c r="L18" s="142"/>
      <c r="M18" s="142"/>
      <c r="N18" s="142"/>
      <c r="O18" s="142"/>
      <c r="P18" s="123" t="s">
        <v>11</v>
      </c>
      <c r="Q18" s="145" t="s">
        <v>142</v>
      </c>
      <c r="R18" s="144" t="s">
        <v>12</v>
      </c>
      <c r="S18" s="144" t="s">
        <v>13</v>
      </c>
      <c r="T18" s="129" t="s">
        <v>956</v>
      </c>
      <c r="U18" s="143" t="s">
        <v>957</v>
      </c>
      <c r="V18" s="147" t="s">
        <v>14</v>
      </c>
      <c r="W18" s="129" t="s">
        <v>15</v>
      </c>
      <c r="X18" s="124" t="s">
        <v>958</v>
      </c>
      <c r="Y18" s="143" t="s">
        <v>16</v>
      </c>
    </row>
    <row r="19" spans="1:25" ht="42" customHeight="1" thickBot="1">
      <c r="A19" s="146"/>
      <c r="B19" s="121"/>
      <c r="C19" s="121"/>
      <c r="D19" s="120"/>
      <c r="E19" s="121"/>
      <c r="F19" s="146"/>
      <c r="G19" s="121"/>
      <c r="H19" s="141"/>
      <c r="I19" s="121"/>
      <c r="J19" s="146" t="s">
        <v>17</v>
      </c>
      <c r="K19" s="146"/>
      <c r="L19" s="146" t="s">
        <v>18</v>
      </c>
      <c r="M19" s="146"/>
      <c r="N19" s="146" t="s">
        <v>19</v>
      </c>
      <c r="O19" s="146"/>
      <c r="P19" s="123"/>
      <c r="Q19" s="145"/>
      <c r="R19" s="144"/>
      <c r="S19" s="144"/>
      <c r="T19" s="129"/>
      <c r="U19" s="143"/>
      <c r="V19" s="147"/>
      <c r="W19" s="129"/>
      <c r="X19" s="125"/>
      <c r="Y19" s="143"/>
    </row>
    <row r="20" spans="1:25" ht="236.25" customHeight="1" thickBot="1">
      <c r="A20" s="146"/>
      <c r="B20" s="121"/>
      <c r="C20" s="121"/>
      <c r="D20" s="120"/>
      <c r="E20" s="121"/>
      <c r="F20" s="146"/>
      <c r="G20" s="121"/>
      <c r="H20" s="141"/>
      <c r="I20" s="121"/>
      <c r="J20" s="66" t="s">
        <v>270</v>
      </c>
      <c r="K20" s="113" t="s">
        <v>296</v>
      </c>
      <c r="L20" s="66" t="s">
        <v>293</v>
      </c>
      <c r="M20" s="113" t="s">
        <v>294</v>
      </c>
      <c r="N20" s="66" t="s">
        <v>293</v>
      </c>
      <c r="O20" s="113" t="s">
        <v>295</v>
      </c>
      <c r="P20" s="123"/>
      <c r="Q20" s="145"/>
      <c r="R20" s="144"/>
      <c r="S20" s="144"/>
      <c r="T20" s="129"/>
      <c r="U20" s="143"/>
      <c r="V20" s="147"/>
      <c r="W20" s="129"/>
      <c r="X20" s="126"/>
      <c r="Y20" s="143"/>
    </row>
    <row r="21" spans="1:25" ht="15.75" thickBot="1">
      <c r="A21" s="27">
        <v>1</v>
      </c>
      <c r="B21" s="62" t="s">
        <v>485</v>
      </c>
      <c r="C21" s="110">
        <v>1</v>
      </c>
      <c r="D21" s="34" t="s">
        <v>668</v>
      </c>
      <c r="E21" s="37" t="s">
        <v>226</v>
      </c>
      <c r="F21" s="36" t="s">
        <v>860</v>
      </c>
      <c r="G21" s="37">
        <v>3</v>
      </c>
      <c r="H21" s="65">
        <f aca="true" t="shared" si="0" ref="H21:H36">J21+K21+L21+M21+N21+O21</f>
        <v>18</v>
      </c>
      <c r="I21" s="27">
        <f aca="true" t="shared" si="1" ref="I21:I36">H21*2</f>
        <v>36</v>
      </c>
      <c r="J21" s="38"/>
      <c r="K21" s="38"/>
      <c r="L21" s="38"/>
      <c r="M21" s="38">
        <v>18</v>
      </c>
      <c r="N21" s="38"/>
      <c r="O21" s="38"/>
      <c r="P21" s="39">
        <v>2</v>
      </c>
      <c r="Q21" s="108">
        <f aca="true" t="shared" si="2" ref="Q21:Q36">S21/1.13</f>
        <v>37.796460176991154</v>
      </c>
      <c r="R21" s="108">
        <f aca="true" t="shared" si="3" ref="R21:R36">S21-Q21</f>
        <v>4.913539823008847</v>
      </c>
      <c r="S21" s="108">
        <v>42.71</v>
      </c>
      <c r="T21" s="70">
        <v>109</v>
      </c>
      <c r="U21" s="101">
        <f aca="true" t="shared" si="4" ref="U21:U36">T21*S21</f>
        <v>4655.39</v>
      </c>
      <c r="V21" s="27" t="s">
        <v>143</v>
      </c>
      <c r="W21" s="37" t="s">
        <v>313</v>
      </c>
      <c r="X21" s="101">
        <f>U21*20%</f>
        <v>931.0780000000001</v>
      </c>
      <c r="Y21" s="101">
        <f>U21+X21</f>
        <v>5586.468000000001</v>
      </c>
    </row>
    <row r="22" spans="1:25" ht="15.75" thickBot="1">
      <c r="A22" s="27">
        <v>2</v>
      </c>
      <c r="B22" s="62" t="s">
        <v>486</v>
      </c>
      <c r="C22" s="110">
        <v>1</v>
      </c>
      <c r="D22" s="34" t="s">
        <v>668</v>
      </c>
      <c r="E22" s="37" t="s">
        <v>226</v>
      </c>
      <c r="F22" s="36" t="s">
        <v>861</v>
      </c>
      <c r="G22" s="37">
        <v>4</v>
      </c>
      <c r="H22" s="65">
        <f t="shared" si="0"/>
        <v>2</v>
      </c>
      <c r="I22" s="27">
        <f t="shared" si="1"/>
        <v>4</v>
      </c>
      <c r="J22" s="38"/>
      <c r="K22" s="38"/>
      <c r="L22" s="38">
        <v>2</v>
      </c>
      <c r="M22" s="38"/>
      <c r="N22" s="38"/>
      <c r="O22" s="38"/>
      <c r="P22" s="39">
        <v>2</v>
      </c>
      <c r="Q22" s="108">
        <f t="shared" si="2"/>
        <v>16.52212389380531</v>
      </c>
      <c r="R22" s="108">
        <f t="shared" si="3"/>
        <v>2.1478761061946905</v>
      </c>
      <c r="S22" s="108">
        <v>18.67</v>
      </c>
      <c r="T22" s="70">
        <v>109</v>
      </c>
      <c r="U22" s="101">
        <f t="shared" si="4"/>
        <v>2035.0300000000002</v>
      </c>
      <c r="V22" s="27" t="s">
        <v>143</v>
      </c>
      <c r="W22" s="37" t="s">
        <v>313</v>
      </c>
      <c r="X22" s="101">
        <f aca="true" t="shared" si="5" ref="X22:X36">U22*20%</f>
        <v>407.0060000000001</v>
      </c>
      <c r="Y22" s="101">
        <f aca="true" t="shared" si="6" ref="Y22:Y36">U22+X22</f>
        <v>2442.036</v>
      </c>
    </row>
    <row r="23" spans="1:25" ht="15.75" thickBot="1">
      <c r="A23" s="27">
        <v>3</v>
      </c>
      <c r="B23" s="62" t="s">
        <v>487</v>
      </c>
      <c r="C23" s="110">
        <v>2</v>
      </c>
      <c r="D23" s="34" t="s">
        <v>669</v>
      </c>
      <c r="E23" s="37" t="s">
        <v>226</v>
      </c>
      <c r="F23" s="36" t="s">
        <v>862</v>
      </c>
      <c r="G23" s="37">
        <v>4</v>
      </c>
      <c r="H23" s="65">
        <f t="shared" si="0"/>
        <v>17</v>
      </c>
      <c r="I23" s="27">
        <f t="shared" si="1"/>
        <v>34</v>
      </c>
      <c r="J23" s="38"/>
      <c r="K23" s="38"/>
      <c r="L23" s="38"/>
      <c r="M23" s="38">
        <v>17</v>
      </c>
      <c r="N23" s="38"/>
      <c r="O23" s="38"/>
      <c r="P23" s="39">
        <v>2</v>
      </c>
      <c r="Q23" s="108">
        <f t="shared" si="2"/>
        <v>40.946902654867266</v>
      </c>
      <c r="R23" s="108">
        <f t="shared" si="3"/>
        <v>5.323097345132737</v>
      </c>
      <c r="S23" s="108">
        <v>46.27</v>
      </c>
      <c r="T23" s="70">
        <v>109</v>
      </c>
      <c r="U23" s="101">
        <f t="shared" si="4"/>
        <v>5043.43</v>
      </c>
      <c r="V23" s="27" t="s">
        <v>143</v>
      </c>
      <c r="W23" s="37" t="s">
        <v>313</v>
      </c>
      <c r="X23" s="101">
        <f t="shared" si="5"/>
        <v>1008.6860000000001</v>
      </c>
      <c r="Y23" s="101">
        <f t="shared" si="6"/>
        <v>6052.116</v>
      </c>
    </row>
    <row r="24" spans="1:25" ht="15.75" thickBot="1">
      <c r="A24" s="27">
        <v>4</v>
      </c>
      <c r="B24" s="62" t="s">
        <v>488</v>
      </c>
      <c r="C24" s="110">
        <v>1</v>
      </c>
      <c r="D24" s="34" t="s">
        <v>668</v>
      </c>
      <c r="E24" s="37" t="s">
        <v>226</v>
      </c>
      <c r="F24" s="36" t="s">
        <v>863</v>
      </c>
      <c r="G24" s="37">
        <v>1</v>
      </c>
      <c r="H24" s="65">
        <f t="shared" si="0"/>
        <v>21.4</v>
      </c>
      <c r="I24" s="27">
        <f t="shared" si="1"/>
        <v>42.8</v>
      </c>
      <c r="J24" s="38"/>
      <c r="K24" s="38"/>
      <c r="L24" s="38">
        <v>21.4</v>
      </c>
      <c r="M24" s="38"/>
      <c r="N24" s="38"/>
      <c r="O24" s="38"/>
      <c r="P24" s="39">
        <v>2</v>
      </c>
      <c r="Q24" s="108">
        <f t="shared" si="2"/>
        <v>40.4424778761062</v>
      </c>
      <c r="R24" s="108">
        <f t="shared" si="3"/>
        <v>5.2575221238938</v>
      </c>
      <c r="S24" s="108">
        <v>45.7</v>
      </c>
      <c r="T24" s="70">
        <v>109</v>
      </c>
      <c r="U24" s="101">
        <f t="shared" si="4"/>
        <v>4981.3</v>
      </c>
      <c r="V24" s="27" t="s">
        <v>143</v>
      </c>
      <c r="W24" s="37" t="s">
        <v>313</v>
      </c>
      <c r="X24" s="101">
        <f t="shared" si="5"/>
        <v>996.2600000000001</v>
      </c>
      <c r="Y24" s="101">
        <f t="shared" si="6"/>
        <v>5977.56</v>
      </c>
    </row>
    <row r="25" spans="1:25" ht="15.75" thickBot="1">
      <c r="A25" s="27">
        <v>5</v>
      </c>
      <c r="B25" s="62" t="s">
        <v>489</v>
      </c>
      <c r="C25" s="110">
        <v>1</v>
      </c>
      <c r="D25" s="34" t="s">
        <v>668</v>
      </c>
      <c r="E25" s="37" t="s">
        <v>226</v>
      </c>
      <c r="F25" s="36" t="s">
        <v>864</v>
      </c>
      <c r="G25" s="37">
        <v>3</v>
      </c>
      <c r="H25" s="65">
        <f t="shared" si="0"/>
        <v>2.7</v>
      </c>
      <c r="I25" s="27">
        <f t="shared" si="1"/>
        <v>5.4</v>
      </c>
      <c r="J25" s="38"/>
      <c r="K25" s="38"/>
      <c r="L25" s="38">
        <v>2.7</v>
      </c>
      <c r="M25" s="38"/>
      <c r="N25" s="38"/>
      <c r="O25" s="38"/>
      <c r="P25" s="39">
        <v>2</v>
      </c>
      <c r="Q25" s="108">
        <f t="shared" si="2"/>
        <v>17.15929203539823</v>
      </c>
      <c r="R25" s="108">
        <f t="shared" si="3"/>
        <v>2.23070796460177</v>
      </c>
      <c r="S25" s="108">
        <v>19.39</v>
      </c>
      <c r="T25" s="70">
        <v>109</v>
      </c>
      <c r="U25" s="101">
        <f t="shared" si="4"/>
        <v>2113.51</v>
      </c>
      <c r="V25" s="27" t="s">
        <v>143</v>
      </c>
      <c r="W25" s="37" t="s">
        <v>313</v>
      </c>
      <c r="X25" s="101">
        <f t="shared" si="5"/>
        <v>422.70200000000006</v>
      </c>
      <c r="Y25" s="101">
        <f t="shared" si="6"/>
        <v>2536.2120000000004</v>
      </c>
    </row>
    <row r="26" spans="1:25" ht="15.75" thickBot="1">
      <c r="A26" s="27">
        <v>6</v>
      </c>
      <c r="B26" s="62" t="s">
        <v>490</v>
      </c>
      <c r="C26" s="110">
        <v>1</v>
      </c>
      <c r="D26" s="34" t="s">
        <v>668</v>
      </c>
      <c r="E26" s="37" t="s">
        <v>226</v>
      </c>
      <c r="F26" s="36" t="s">
        <v>865</v>
      </c>
      <c r="G26" s="37">
        <v>4</v>
      </c>
      <c r="H26" s="65">
        <f t="shared" si="0"/>
        <v>5</v>
      </c>
      <c r="I26" s="27">
        <f t="shared" si="1"/>
        <v>10</v>
      </c>
      <c r="J26" s="38"/>
      <c r="K26" s="38"/>
      <c r="L26" s="38"/>
      <c r="M26" s="38">
        <v>5</v>
      </c>
      <c r="N26" s="38"/>
      <c r="O26" s="38"/>
      <c r="P26" s="39">
        <v>2</v>
      </c>
      <c r="Q26" s="108">
        <f t="shared" si="2"/>
        <v>20.300884955752217</v>
      </c>
      <c r="R26" s="108">
        <f t="shared" si="3"/>
        <v>2.6391150442477844</v>
      </c>
      <c r="S26" s="108">
        <v>22.94</v>
      </c>
      <c r="T26" s="70">
        <v>109</v>
      </c>
      <c r="U26" s="101">
        <f t="shared" si="4"/>
        <v>2500.46</v>
      </c>
      <c r="V26" s="27" t="s">
        <v>143</v>
      </c>
      <c r="W26" s="37" t="s">
        <v>313</v>
      </c>
      <c r="X26" s="101">
        <f t="shared" si="5"/>
        <v>500.09200000000004</v>
      </c>
      <c r="Y26" s="101">
        <f t="shared" si="6"/>
        <v>3000.552</v>
      </c>
    </row>
    <row r="27" spans="1:25" ht="15.75" thickBot="1">
      <c r="A27" s="27">
        <v>7</v>
      </c>
      <c r="B27" s="62" t="s">
        <v>491</v>
      </c>
      <c r="C27" s="110">
        <v>2</v>
      </c>
      <c r="D27" s="34" t="s">
        <v>670</v>
      </c>
      <c r="E27" s="37" t="s">
        <v>226</v>
      </c>
      <c r="F27" s="36" t="s">
        <v>865</v>
      </c>
      <c r="G27" s="37">
        <v>1</v>
      </c>
      <c r="H27" s="65">
        <f t="shared" si="0"/>
        <v>5</v>
      </c>
      <c r="I27" s="27">
        <f t="shared" si="1"/>
        <v>10</v>
      </c>
      <c r="J27" s="38"/>
      <c r="K27" s="38"/>
      <c r="L27" s="38"/>
      <c r="M27" s="38">
        <v>5</v>
      </c>
      <c r="N27" s="38"/>
      <c r="O27" s="38"/>
      <c r="P27" s="39">
        <v>2</v>
      </c>
      <c r="Q27" s="108">
        <f t="shared" si="2"/>
        <v>20.300884955752217</v>
      </c>
      <c r="R27" s="108">
        <f t="shared" si="3"/>
        <v>2.6391150442477844</v>
      </c>
      <c r="S27" s="108">
        <v>22.94</v>
      </c>
      <c r="T27" s="70">
        <v>109</v>
      </c>
      <c r="U27" s="101">
        <f t="shared" si="4"/>
        <v>2500.46</v>
      </c>
      <c r="V27" s="27" t="s">
        <v>143</v>
      </c>
      <c r="W27" s="37" t="s">
        <v>313</v>
      </c>
      <c r="X27" s="101">
        <f t="shared" si="5"/>
        <v>500.09200000000004</v>
      </c>
      <c r="Y27" s="101">
        <f t="shared" si="6"/>
        <v>3000.552</v>
      </c>
    </row>
    <row r="28" spans="1:25" ht="15.75" thickBot="1">
      <c r="A28" s="27">
        <v>8</v>
      </c>
      <c r="B28" s="62" t="s">
        <v>492</v>
      </c>
      <c r="C28" s="110">
        <v>2</v>
      </c>
      <c r="D28" s="34" t="s">
        <v>222</v>
      </c>
      <c r="E28" s="37" t="s">
        <v>226</v>
      </c>
      <c r="F28" s="36" t="s">
        <v>866</v>
      </c>
      <c r="G28" s="37">
        <v>4</v>
      </c>
      <c r="H28" s="65">
        <f t="shared" si="0"/>
        <v>8.7</v>
      </c>
      <c r="I28" s="27">
        <f t="shared" si="1"/>
        <v>17.4</v>
      </c>
      <c r="J28" s="38"/>
      <c r="K28" s="38"/>
      <c r="L28" s="38"/>
      <c r="M28" s="38">
        <v>8.7</v>
      </c>
      <c r="N28" s="38"/>
      <c r="O28" s="38"/>
      <c r="P28" s="39">
        <v>2</v>
      </c>
      <c r="Q28" s="108">
        <f t="shared" si="2"/>
        <v>24.4424778761062</v>
      </c>
      <c r="R28" s="108">
        <f t="shared" si="3"/>
        <v>3.1775221238938016</v>
      </c>
      <c r="S28" s="108">
        <v>27.62</v>
      </c>
      <c r="T28" s="70">
        <v>109</v>
      </c>
      <c r="U28" s="101">
        <f t="shared" si="4"/>
        <v>3010.58</v>
      </c>
      <c r="V28" s="27" t="s">
        <v>143</v>
      </c>
      <c r="W28" s="37" t="s">
        <v>313</v>
      </c>
      <c r="X28" s="101">
        <f t="shared" si="5"/>
        <v>602.116</v>
      </c>
      <c r="Y28" s="101">
        <f t="shared" si="6"/>
        <v>3612.696</v>
      </c>
    </row>
    <row r="29" spans="1:25" ht="15.75" thickBot="1">
      <c r="A29" s="27">
        <v>9</v>
      </c>
      <c r="B29" s="62" t="s">
        <v>493</v>
      </c>
      <c r="C29" s="110">
        <v>1</v>
      </c>
      <c r="D29" s="34" t="s">
        <v>668</v>
      </c>
      <c r="E29" s="37" t="s">
        <v>226</v>
      </c>
      <c r="F29" s="119" t="s">
        <v>867</v>
      </c>
      <c r="G29" s="37">
        <v>4</v>
      </c>
      <c r="H29" s="65">
        <f t="shared" si="0"/>
        <v>7</v>
      </c>
      <c r="I29" s="27">
        <f t="shared" si="1"/>
        <v>14</v>
      </c>
      <c r="J29" s="38"/>
      <c r="K29" s="38"/>
      <c r="L29" s="38">
        <v>7</v>
      </c>
      <c r="M29" s="38"/>
      <c r="N29" s="38"/>
      <c r="O29" s="38"/>
      <c r="P29" s="39">
        <v>2</v>
      </c>
      <c r="Q29" s="108">
        <f t="shared" si="2"/>
        <v>21.070796460176993</v>
      </c>
      <c r="R29" s="108">
        <f t="shared" si="3"/>
        <v>2.7392035398230057</v>
      </c>
      <c r="S29" s="108">
        <v>23.81</v>
      </c>
      <c r="T29" s="70">
        <v>109</v>
      </c>
      <c r="U29" s="101">
        <f t="shared" si="4"/>
        <v>2595.29</v>
      </c>
      <c r="V29" s="27" t="s">
        <v>143</v>
      </c>
      <c r="W29" s="37" t="s">
        <v>313</v>
      </c>
      <c r="X29" s="101">
        <f t="shared" si="5"/>
        <v>519.058</v>
      </c>
      <c r="Y29" s="101">
        <f t="shared" si="6"/>
        <v>3114.348</v>
      </c>
    </row>
    <row r="30" spans="1:25" ht="15.75" thickBot="1">
      <c r="A30" s="27">
        <v>10</v>
      </c>
      <c r="B30" s="62" t="s">
        <v>494</v>
      </c>
      <c r="C30" s="110">
        <v>1</v>
      </c>
      <c r="D30" s="34" t="s">
        <v>668</v>
      </c>
      <c r="E30" s="37" t="s">
        <v>226</v>
      </c>
      <c r="F30" s="36" t="s">
        <v>868</v>
      </c>
      <c r="G30" s="37">
        <v>2</v>
      </c>
      <c r="H30" s="65">
        <f t="shared" si="0"/>
        <v>2.5</v>
      </c>
      <c r="I30" s="27">
        <f t="shared" si="1"/>
        <v>5</v>
      </c>
      <c r="J30" s="38"/>
      <c r="K30" s="38"/>
      <c r="L30" s="38"/>
      <c r="M30" s="38">
        <v>2.5</v>
      </c>
      <c r="N30" s="38"/>
      <c r="O30" s="38"/>
      <c r="P30" s="39">
        <v>2</v>
      </c>
      <c r="Q30" s="108">
        <f t="shared" si="2"/>
        <v>16.97345132743363</v>
      </c>
      <c r="R30" s="108">
        <f t="shared" si="3"/>
        <v>2.2065486725663703</v>
      </c>
      <c r="S30" s="108">
        <v>19.18</v>
      </c>
      <c r="T30" s="70">
        <v>109</v>
      </c>
      <c r="U30" s="101">
        <f t="shared" si="4"/>
        <v>2090.62</v>
      </c>
      <c r="V30" s="27" t="s">
        <v>143</v>
      </c>
      <c r="W30" s="37" t="s">
        <v>313</v>
      </c>
      <c r="X30" s="101">
        <f t="shared" si="5"/>
        <v>418.124</v>
      </c>
      <c r="Y30" s="101">
        <f t="shared" si="6"/>
        <v>2508.7439999999997</v>
      </c>
    </row>
    <row r="31" spans="1:25" ht="15.75" thickBot="1">
      <c r="A31" s="27">
        <v>11</v>
      </c>
      <c r="B31" s="62" t="s">
        <v>495</v>
      </c>
      <c r="C31" s="110">
        <v>1</v>
      </c>
      <c r="D31" s="34" t="s">
        <v>668</v>
      </c>
      <c r="E31" s="37" t="s">
        <v>226</v>
      </c>
      <c r="F31" s="36" t="s">
        <v>869</v>
      </c>
      <c r="G31" s="37">
        <v>4</v>
      </c>
      <c r="H31" s="65">
        <f t="shared" si="0"/>
        <v>13</v>
      </c>
      <c r="I31" s="27">
        <f t="shared" si="1"/>
        <v>26</v>
      </c>
      <c r="J31" s="38"/>
      <c r="K31" s="38"/>
      <c r="L31" s="38">
        <v>10</v>
      </c>
      <c r="M31" s="38"/>
      <c r="N31" s="38">
        <v>3</v>
      </c>
      <c r="O31" s="38"/>
      <c r="P31" s="39">
        <v>2</v>
      </c>
      <c r="Q31" s="108">
        <f t="shared" si="2"/>
        <v>27.787610619469028</v>
      </c>
      <c r="R31" s="108">
        <f t="shared" si="3"/>
        <v>3.6123893805309706</v>
      </c>
      <c r="S31" s="108">
        <v>31.4</v>
      </c>
      <c r="T31" s="70">
        <v>109</v>
      </c>
      <c r="U31" s="101">
        <f t="shared" si="4"/>
        <v>3422.6</v>
      </c>
      <c r="V31" s="27" t="s">
        <v>143</v>
      </c>
      <c r="W31" s="37" t="s">
        <v>313</v>
      </c>
      <c r="X31" s="101">
        <f t="shared" si="5"/>
        <v>684.52</v>
      </c>
      <c r="Y31" s="101">
        <f t="shared" si="6"/>
        <v>4107.12</v>
      </c>
    </row>
    <row r="32" spans="1:25" ht="15.75" thickBot="1">
      <c r="A32" s="27">
        <v>12</v>
      </c>
      <c r="B32" s="62" t="s">
        <v>496</v>
      </c>
      <c r="C32" s="110">
        <v>1</v>
      </c>
      <c r="D32" s="34" t="s">
        <v>668</v>
      </c>
      <c r="E32" s="37" t="s">
        <v>226</v>
      </c>
      <c r="F32" s="36" t="s">
        <v>861</v>
      </c>
      <c r="G32" s="37">
        <v>2</v>
      </c>
      <c r="H32" s="65">
        <f t="shared" si="0"/>
        <v>2</v>
      </c>
      <c r="I32" s="27">
        <f t="shared" si="1"/>
        <v>4</v>
      </c>
      <c r="J32" s="38"/>
      <c r="K32" s="38"/>
      <c r="L32" s="38">
        <v>2</v>
      </c>
      <c r="M32" s="38"/>
      <c r="N32" s="38"/>
      <c r="O32" s="38"/>
      <c r="P32" s="39">
        <v>2</v>
      </c>
      <c r="Q32" s="108">
        <f t="shared" si="2"/>
        <v>16.52212389380531</v>
      </c>
      <c r="R32" s="108">
        <f t="shared" si="3"/>
        <v>2.1478761061946905</v>
      </c>
      <c r="S32" s="108">
        <v>18.67</v>
      </c>
      <c r="T32" s="70">
        <v>109</v>
      </c>
      <c r="U32" s="101">
        <f t="shared" si="4"/>
        <v>2035.0300000000002</v>
      </c>
      <c r="V32" s="27" t="s">
        <v>143</v>
      </c>
      <c r="W32" s="37" t="s">
        <v>313</v>
      </c>
      <c r="X32" s="101">
        <f t="shared" si="5"/>
        <v>407.0060000000001</v>
      </c>
      <c r="Y32" s="101">
        <f t="shared" si="6"/>
        <v>2442.036</v>
      </c>
    </row>
    <row r="33" spans="1:25" ht="15.75" thickBot="1">
      <c r="A33" s="27">
        <v>13</v>
      </c>
      <c r="B33" s="62" t="s">
        <v>497</v>
      </c>
      <c r="C33" s="110">
        <v>2</v>
      </c>
      <c r="D33" s="34" t="s">
        <v>671</v>
      </c>
      <c r="E33" s="37" t="s">
        <v>226</v>
      </c>
      <c r="F33" s="36" t="s">
        <v>870</v>
      </c>
      <c r="G33" s="37">
        <v>1</v>
      </c>
      <c r="H33" s="65">
        <f t="shared" si="0"/>
        <v>1.4</v>
      </c>
      <c r="I33" s="27">
        <f t="shared" si="1"/>
        <v>2.8</v>
      </c>
      <c r="J33" s="38"/>
      <c r="K33" s="38"/>
      <c r="L33" s="38">
        <v>1.4</v>
      </c>
      <c r="M33" s="38"/>
      <c r="N33" s="38"/>
      <c r="O33" s="38"/>
      <c r="P33" s="39">
        <v>2</v>
      </c>
      <c r="Q33" s="108">
        <f t="shared" si="2"/>
        <v>15.973451327433631</v>
      </c>
      <c r="R33" s="108">
        <f t="shared" si="3"/>
        <v>2.0765486725663695</v>
      </c>
      <c r="S33" s="108">
        <v>18.05</v>
      </c>
      <c r="T33" s="70">
        <v>109</v>
      </c>
      <c r="U33" s="101">
        <f t="shared" si="4"/>
        <v>1967.45</v>
      </c>
      <c r="V33" s="27" t="s">
        <v>143</v>
      </c>
      <c r="W33" s="37" t="s">
        <v>313</v>
      </c>
      <c r="X33" s="101">
        <f t="shared" si="5"/>
        <v>393.49</v>
      </c>
      <c r="Y33" s="101">
        <f t="shared" si="6"/>
        <v>2360.94</v>
      </c>
    </row>
    <row r="34" spans="1:25" ht="15.75" thickBot="1">
      <c r="A34" s="27">
        <v>14</v>
      </c>
      <c r="B34" s="62" t="s">
        <v>498</v>
      </c>
      <c r="C34" s="110">
        <v>2</v>
      </c>
      <c r="D34" s="34" t="s">
        <v>670</v>
      </c>
      <c r="E34" s="37" t="s">
        <v>226</v>
      </c>
      <c r="F34" s="36" t="s">
        <v>871</v>
      </c>
      <c r="G34" s="37">
        <v>2</v>
      </c>
      <c r="H34" s="65">
        <f t="shared" si="0"/>
        <v>20</v>
      </c>
      <c r="I34" s="27">
        <f t="shared" si="1"/>
        <v>40</v>
      </c>
      <c r="J34" s="38"/>
      <c r="K34" s="38"/>
      <c r="L34" s="38"/>
      <c r="M34" s="38">
        <v>20</v>
      </c>
      <c r="N34" s="38"/>
      <c r="O34" s="38"/>
      <c r="P34" s="39">
        <v>2</v>
      </c>
      <c r="Q34" s="108">
        <f t="shared" si="2"/>
        <v>38.43362831858408</v>
      </c>
      <c r="R34" s="108">
        <f t="shared" si="3"/>
        <v>4.996371681415923</v>
      </c>
      <c r="S34" s="108">
        <v>43.43</v>
      </c>
      <c r="T34" s="70">
        <v>109</v>
      </c>
      <c r="U34" s="101">
        <f t="shared" si="4"/>
        <v>4733.87</v>
      </c>
      <c r="V34" s="27" t="s">
        <v>143</v>
      </c>
      <c r="W34" s="37" t="s">
        <v>313</v>
      </c>
      <c r="X34" s="101">
        <f t="shared" si="5"/>
        <v>946.774</v>
      </c>
      <c r="Y34" s="101">
        <f t="shared" si="6"/>
        <v>5680.644</v>
      </c>
    </row>
    <row r="35" spans="1:25" ht="24" thickBot="1">
      <c r="A35" s="27">
        <v>15</v>
      </c>
      <c r="B35" s="62" t="s">
        <v>499</v>
      </c>
      <c r="C35" s="110" t="s">
        <v>568</v>
      </c>
      <c r="D35" s="34" t="s">
        <v>672</v>
      </c>
      <c r="E35" s="37" t="s">
        <v>226</v>
      </c>
      <c r="F35" s="36" t="s">
        <v>862</v>
      </c>
      <c r="G35" s="37">
        <v>4</v>
      </c>
      <c r="H35" s="65">
        <f t="shared" si="0"/>
        <v>18.1</v>
      </c>
      <c r="I35" s="27">
        <f t="shared" si="1"/>
        <v>36.2</v>
      </c>
      <c r="J35" s="38"/>
      <c r="K35" s="38"/>
      <c r="L35" s="38"/>
      <c r="M35" s="38">
        <v>18.1</v>
      </c>
      <c r="N35" s="38"/>
      <c r="O35" s="38"/>
      <c r="P35" s="39">
        <v>2</v>
      </c>
      <c r="Q35" s="108">
        <f t="shared" si="2"/>
        <v>38.00884955752213</v>
      </c>
      <c r="R35" s="108">
        <f t="shared" si="3"/>
        <v>4.94115044247787</v>
      </c>
      <c r="S35" s="108">
        <v>42.95</v>
      </c>
      <c r="T35" s="70">
        <v>109</v>
      </c>
      <c r="U35" s="101">
        <f t="shared" si="4"/>
        <v>4681.55</v>
      </c>
      <c r="V35" s="27" t="s">
        <v>143</v>
      </c>
      <c r="W35" s="37" t="s">
        <v>313</v>
      </c>
      <c r="X35" s="101">
        <f t="shared" si="5"/>
        <v>936.3100000000001</v>
      </c>
      <c r="Y35" s="101">
        <f t="shared" si="6"/>
        <v>5617.860000000001</v>
      </c>
    </row>
    <row r="36" spans="1:25" ht="15.75" thickBot="1">
      <c r="A36" s="27">
        <v>16</v>
      </c>
      <c r="B36" s="62" t="s">
        <v>500</v>
      </c>
      <c r="C36" s="110">
        <v>1</v>
      </c>
      <c r="D36" s="34" t="s">
        <v>668</v>
      </c>
      <c r="E36" s="37" t="s">
        <v>226</v>
      </c>
      <c r="F36" s="36" t="s">
        <v>872</v>
      </c>
      <c r="G36" s="37">
        <v>4</v>
      </c>
      <c r="H36" s="65">
        <f t="shared" si="0"/>
        <v>10</v>
      </c>
      <c r="I36" s="27">
        <f t="shared" si="1"/>
        <v>20</v>
      </c>
      <c r="J36" s="38"/>
      <c r="K36" s="38"/>
      <c r="L36" s="38">
        <v>7</v>
      </c>
      <c r="M36" s="38"/>
      <c r="N36" s="38">
        <v>3</v>
      </c>
      <c r="O36" s="38"/>
      <c r="P36" s="39">
        <v>2</v>
      </c>
      <c r="Q36" s="108">
        <f t="shared" si="2"/>
        <v>25.06194690265487</v>
      </c>
      <c r="R36" s="108">
        <f t="shared" si="3"/>
        <v>3.2580530973451296</v>
      </c>
      <c r="S36" s="108">
        <v>28.32</v>
      </c>
      <c r="T36" s="70">
        <v>109</v>
      </c>
      <c r="U36" s="101">
        <f t="shared" si="4"/>
        <v>3086.88</v>
      </c>
      <c r="V36" s="27" t="s">
        <v>143</v>
      </c>
      <c r="W36" s="37" t="s">
        <v>313</v>
      </c>
      <c r="X36" s="101">
        <f t="shared" si="5"/>
        <v>617.3760000000001</v>
      </c>
      <c r="Y36" s="101">
        <f t="shared" si="6"/>
        <v>3704.2560000000003</v>
      </c>
    </row>
    <row r="38" spans="19:25" s="117" customFormat="1" ht="12">
      <c r="S38" s="103"/>
      <c r="U38" s="103">
        <f>SUM(U21:U37)</f>
        <v>51453.450000000004</v>
      </c>
      <c r="V38" s="103"/>
      <c r="W38" s="103"/>
      <c r="X38" s="103">
        <f>SUM(X21:X37)</f>
        <v>10290.69</v>
      </c>
      <c r="Y38" s="105">
        <f>SUM(Y21:Y37)</f>
        <v>61744.14000000001</v>
      </c>
    </row>
  </sheetData>
  <sheetProtection/>
  <mergeCells count="39">
    <mergeCell ref="G12:S12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10:S10"/>
    <mergeCell ref="G11:S11"/>
    <mergeCell ref="G13:S13"/>
    <mergeCell ref="G14:S14"/>
    <mergeCell ref="A16:Y16"/>
    <mergeCell ref="A17:Y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O18"/>
    <mergeCell ref="P18:P20"/>
    <mergeCell ref="X18:X20"/>
    <mergeCell ref="Y18:Y20"/>
    <mergeCell ref="J19:K19"/>
    <mergeCell ref="L19:M19"/>
    <mergeCell ref="N19:O19"/>
    <mergeCell ref="R18:R20"/>
    <mergeCell ref="S18:S20"/>
    <mergeCell ref="T18:T20"/>
    <mergeCell ref="U18:U20"/>
    <mergeCell ref="V18:V20"/>
    <mergeCell ref="W18:W20"/>
    <mergeCell ref="Q18:Q20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PageLayoutView="0" workbookViewId="0" topLeftCell="A51">
      <selection activeCell="Y75" sqref="A1:Y75"/>
    </sheetView>
  </sheetViews>
  <sheetFormatPr defaultColWidth="9.140625" defaultRowHeight="15"/>
  <cols>
    <col min="1" max="1" width="4.140625" style="0" customWidth="1"/>
    <col min="2" max="2" width="7.140625" style="0" customWidth="1"/>
    <col min="3" max="3" width="5.8515625" style="0" customWidth="1"/>
    <col min="4" max="4" width="27.421875" style="0" customWidth="1"/>
    <col min="5" max="5" width="9.8515625" style="0" customWidth="1"/>
    <col min="6" max="6" width="25.140625" style="0" customWidth="1"/>
    <col min="7" max="7" width="6.00390625" style="0" customWidth="1"/>
    <col min="8" max="8" width="6.8515625" style="0" customWidth="1"/>
    <col min="9" max="9" width="7.00390625" style="0" customWidth="1"/>
    <col min="10" max="10" width="5.140625" style="0" customWidth="1"/>
    <col min="11" max="11" width="3.00390625" style="0" bestFit="1" customWidth="1"/>
    <col min="12" max="12" width="5.421875" style="0" customWidth="1"/>
    <col min="13" max="13" width="5.8515625" style="0" customWidth="1"/>
    <col min="14" max="14" width="5.57421875" style="0" customWidth="1"/>
    <col min="15" max="15" width="3.00390625" style="0" bestFit="1" customWidth="1"/>
    <col min="16" max="16" width="5.421875" style="0" customWidth="1"/>
    <col min="17" max="17" width="7.57421875" style="0" customWidth="1"/>
    <col min="18" max="18" width="6.421875" style="0" customWidth="1"/>
    <col min="21" max="21" width="10.8515625" style="0" customWidth="1"/>
    <col min="23" max="23" width="8.00390625" style="0" customWidth="1"/>
    <col min="24" max="24" width="9.7109375" style="0" customWidth="1"/>
    <col min="25" max="25" width="10.42187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139" t="s">
        <v>27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139" t="s">
        <v>963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139" t="s">
        <v>977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968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313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2"/>
      <c r="B12" s="56"/>
      <c r="C12" s="56"/>
      <c r="D12" s="56"/>
      <c r="E12" s="56"/>
      <c r="F12" s="57"/>
      <c r="G12" s="41"/>
      <c r="H12" s="26"/>
      <c r="I12" s="52"/>
      <c r="J12" s="41"/>
      <c r="K12" s="41"/>
      <c r="L12" s="41"/>
      <c r="M12" s="41"/>
      <c r="N12" s="41"/>
      <c r="O12" s="41"/>
      <c r="P12" s="4"/>
      <c r="Q12" s="92"/>
      <c r="R12" s="93"/>
      <c r="S12" s="93"/>
      <c r="T12" s="41"/>
      <c r="U12" s="100"/>
      <c r="V12" s="41"/>
      <c r="W12" s="4"/>
      <c r="X12" s="100"/>
      <c r="Y12" s="100"/>
    </row>
    <row r="13" spans="1:25" ht="19.5" thickBot="1">
      <c r="A13" s="136" t="s">
        <v>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ht="18.75" thickBot="1">
      <c r="A14" s="137" t="s">
        <v>969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15.75" customHeight="1" thickBot="1">
      <c r="A15" s="146" t="s">
        <v>4</v>
      </c>
      <c r="B15" s="121" t="s">
        <v>5</v>
      </c>
      <c r="C15" s="121" t="s">
        <v>31</v>
      </c>
      <c r="D15" s="120" t="s">
        <v>70</v>
      </c>
      <c r="E15" s="121" t="s">
        <v>6</v>
      </c>
      <c r="F15" s="146" t="s">
        <v>7</v>
      </c>
      <c r="G15" s="121" t="s">
        <v>8</v>
      </c>
      <c r="H15" s="141" t="s">
        <v>9</v>
      </c>
      <c r="I15" s="121" t="s">
        <v>10</v>
      </c>
      <c r="J15" s="142" t="s">
        <v>141</v>
      </c>
      <c r="K15" s="142"/>
      <c r="L15" s="142"/>
      <c r="M15" s="142"/>
      <c r="N15" s="142"/>
      <c r="O15" s="142"/>
      <c r="P15" s="123" t="s">
        <v>970</v>
      </c>
      <c r="Q15" s="145" t="s">
        <v>142</v>
      </c>
      <c r="R15" s="144" t="s">
        <v>12</v>
      </c>
      <c r="S15" s="144" t="s">
        <v>13</v>
      </c>
      <c r="T15" s="129" t="s">
        <v>956</v>
      </c>
      <c r="U15" s="143" t="s">
        <v>957</v>
      </c>
      <c r="V15" s="147" t="s">
        <v>14</v>
      </c>
      <c r="W15" s="129" t="s">
        <v>15</v>
      </c>
      <c r="X15" s="124" t="s">
        <v>958</v>
      </c>
      <c r="Y15" s="143" t="s">
        <v>16</v>
      </c>
    </row>
    <row r="16" spans="1:25" ht="36" customHeight="1" thickBot="1">
      <c r="A16" s="146"/>
      <c r="B16" s="121"/>
      <c r="C16" s="121"/>
      <c r="D16" s="120"/>
      <c r="E16" s="121"/>
      <c r="F16" s="146"/>
      <c r="G16" s="121"/>
      <c r="H16" s="141"/>
      <c r="I16" s="121"/>
      <c r="J16" s="146" t="s">
        <v>17</v>
      </c>
      <c r="K16" s="146"/>
      <c r="L16" s="146" t="s">
        <v>18</v>
      </c>
      <c r="M16" s="146"/>
      <c r="N16" s="146" t="s">
        <v>19</v>
      </c>
      <c r="O16" s="146"/>
      <c r="P16" s="123"/>
      <c r="Q16" s="145"/>
      <c r="R16" s="144"/>
      <c r="S16" s="144"/>
      <c r="T16" s="129"/>
      <c r="U16" s="143"/>
      <c r="V16" s="147"/>
      <c r="W16" s="129"/>
      <c r="X16" s="125"/>
      <c r="Y16" s="143"/>
    </row>
    <row r="17" spans="1:25" ht="283.5" customHeight="1" thickBot="1">
      <c r="A17" s="146"/>
      <c r="B17" s="121"/>
      <c r="C17" s="121"/>
      <c r="D17" s="120"/>
      <c r="E17" s="121"/>
      <c r="F17" s="146"/>
      <c r="G17" s="121"/>
      <c r="H17" s="141"/>
      <c r="I17" s="121"/>
      <c r="J17" s="66" t="s">
        <v>270</v>
      </c>
      <c r="K17" s="113" t="s">
        <v>296</v>
      </c>
      <c r="L17" s="66" t="s">
        <v>293</v>
      </c>
      <c r="M17" s="113" t="s">
        <v>294</v>
      </c>
      <c r="N17" s="66" t="s">
        <v>293</v>
      </c>
      <c r="O17" s="113" t="s">
        <v>295</v>
      </c>
      <c r="P17" s="123"/>
      <c r="Q17" s="145"/>
      <c r="R17" s="144"/>
      <c r="S17" s="144"/>
      <c r="T17" s="129"/>
      <c r="U17" s="143"/>
      <c r="V17" s="147"/>
      <c r="W17" s="129"/>
      <c r="X17" s="126"/>
      <c r="Y17" s="143"/>
    </row>
    <row r="18" spans="1:25" ht="24" thickBot="1">
      <c r="A18" s="27">
        <v>1</v>
      </c>
      <c r="B18" s="62" t="s">
        <v>501</v>
      </c>
      <c r="C18" s="110">
        <v>1</v>
      </c>
      <c r="D18" s="34" t="s">
        <v>673</v>
      </c>
      <c r="E18" s="37" t="s">
        <v>101</v>
      </c>
      <c r="F18" s="36" t="s">
        <v>873</v>
      </c>
      <c r="G18" s="37">
        <v>4</v>
      </c>
      <c r="H18" s="65">
        <f aca="true" t="shared" si="0" ref="H18:H68">J18+K18+L18+M18+N18+O18</f>
        <v>2.2</v>
      </c>
      <c r="I18" s="27">
        <f aca="true" t="shared" si="1" ref="I18:I68">H18*2</f>
        <v>4.4</v>
      </c>
      <c r="J18" s="38"/>
      <c r="K18" s="38"/>
      <c r="L18" s="38">
        <v>2.2</v>
      </c>
      <c r="M18" s="38"/>
      <c r="N18" s="38"/>
      <c r="O18" s="38"/>
      <c r="P18" s="39">
        <v>2</v>
      </c>
      <c r="Q18" s="108">
        <f aca="true" t="shared" si="2" ref="Q18:Q73">S18/1.13</f>
        <v>17.24778761061947</v>
      </c>
      <c r="R18" s="108">
        <f aca="true" t="shared" si="3" ref="R18:R73">S18-Q18</f>
        <v>2.24221238938053</v>
      </c>
      <c r="S18" s="108">
        <v>19.49</v>
      </c>
      <c r="T18" s="70">
        <v>109</v>
      </c>
      <c r="U18" s="101">
        <f aca="true" t="shared" si="4" ref="U18:U73">T18*S18</f>
        <v>2124.41</v>
      </c>
      <c r="V18" s="27" t="s">
        <v>143</v>
      </c>
      <c r="W18" s="37" t="s">
        <v>313</v>
      </c>
      <c r="X18" s="101">
        <f>U18*20%</f>
        <v>424.882</v>
      </c>
      <c r="Y18" s="101">
        <f>U18+X18</f>
        <v>2549.292</v>
      </c>
    </row>
    <row r="19" spans="1:25" ht="24" thickBot="1">
      <c r="A19" s="27">
        <v>2</v>
      </c>
      <c r="B19" s="62" t="s">
        <v>502</v>
      </c>
      <c r="C19" s="110">
        <v>1</v>
      </c>
      <c r="D19" s="34" t="s">
        <v>674</v>
      </c>
      <c r="E19" s="37" t="s">
        <v>101</v>
      </c>
      <c r="F19" s="36" t="s">
        <v>874</v>
      </c>
      <c r="G19" s="37">
        <v>2</v>
      </c>
      <c r="H19" s="65">
        <f t="shared" si="0"/>
        <v>3.9</v>
      </c>
      <c r="I19" s="27">
        <f t="shared" si="1"/>
        <v>7.8</v>
      </c>
      <c r="J19" s="38"/>
      <c r="K19" s="38"/>
      <c r="L19" s="38">
        <v>3.9</v>
      </c>
      <c r="M19" s="38"/>
      <c r="N19" s="38"/>
      <c r="O19" s="38"/>
      <c r="P19" s="39">
        <v>2</v>
      </c>
      <c r="Q19" s="108">
        <f t="shared" si="2"/>
        <v>18.247787610619472</v>
      </c>
      <c r="R19" s="108">
        <f t="shared" si="3"/>
        <v>2.372212389380529</v>
      </c>
      <c r="S19" s="108">
        <v>20.62</v>
      </c>
      <c r="T19" s="70">
        <v>109</v>
      </c>
      <c r="U19" s="101">
        <f t="shared" si="4"/>
        <v>2247.58</v>
      </c>
      <c r="V19" s="27" t="s">
        <v>143</v>
      </c>
      <c r="W19" s="37" t="s">
        <v>313</v>
      </c>
      <c r="X19" s="101">
        <f aca="true" t="shared" si="5" ref="X19:X73">U19*20%</f>
        <v>449.516</v>
      </c>
      <c r="Y19" s="101">
        <f aca="true" t="shared" si="6" ref="Y19:Y73">U19+X19</f>
        <v>2697.096</v>
      </c>
    </row>
    <row r="20" spans="1:25" ht="24" thickBot="1">
      <c r="A20" s="27">
        <v>3</v>
      </c>
      <c r="B20" s="62" t="s">
        <v>503</v>
      </c>
      <c r="C20" s="110">
        <v>1</v>
      </c>
      <c r="D20" s="34" t="s">
        <v>673</v>
      </c>
      <c r="E20" s="37" t="s">
        <v>101</v>
      </c>
      <c r="F20" s="36" t="s">
        <v>875</v>
      </c>
      <c r="G20" s="37">
        <v>2</v>
      </c>
      <c r="H20" s="65">
        <f t="shared" si="0"/>
        <v>1.9</v>
      </c>
      <c r="I20" s="27">
        <f t="shared" si="1"/>
        <v>3.8</v>
      </c>
      <c r="J20" s="38"/>
      <c r="K20" s="38"/>
      <c r="L20" s="38">
        <v>1.9</v>
      </c>
      <c r="M20" s="38"/>
      <c r="N20" s="38"/>
      <c r="O20" s="38"/>
      <c r="P20" s="39">
        <v>2</v>
      </c>
      <c r="Q20" s="108">
        <f t="shared" si="2"/>
        <v>16.424778761061948</v>
      </c>
      <c r="R20" s="108">
        <f t="shared" si="3"/>
        <v>2.135221238938051</v>
      </c>
      <c r="S20" s="108">
        <v>18.56</v>
      </c>
      <c r="T20" s="70">
        <v>109</v>
      </c>
      <c r="U20" s="101">
        <f t="shared" si="4"/>
        <v>2023.04</v>
      </c>
      <c r="V20" s="27" t="s">
        <v>143</v>
      </c>
      <c r="W20" s="37" t="s">
        <v>313</v>
      </c>
      <c r="X20" s="101">
        <f t="shared" si="5"/>
        <v>404.608</v>
      </c>
      <c r="Y20" s="101">
        <f t="shared" si="6"/>
        <v>2427.648</v>
      </c>
    </row>
    <row r="21" spans="1:25" ht="24" thickBot="1">
      <c r="A21" s="27">
        <v>4</v>
      </c>
      <c r="B21" s="62" t="s">
        <v>504</v>
      </c>
      <c r="C21" s="110" t="s">
        <v>140</v>
      </c>
      <c r="D21" s="34" t="s">
        <v>675</v>
      </c>
      <c r="E21" s="37" t="s">
        <v>101</v>
      </c>
      <c r="F21" s="36" t="s">
        <v>876</v>
      </c>
      <c r="G21" s="37">
        <v>3</v>
      </c>
      <c r="H21" s="65">
        <f t="shared" si="0"/>
        <v>19.3</v>
      </c>
      <c r="I21" s="27">
        <f t="shared" si="1"/>
        <v>38.6</v>
      </c>
      <c r="J21" s="38">
        <v>1</v>
      </c>
      <c r="K21" s="38"/>
      <c r="L21" s="38">
        <v>9.5</v>
      </c>
      <c r="M21" s="38"/>
      <c r="N21" s="38">
        <v>8.8</v>
      </c>
      <c r="O21" s="38"/>
      <c r="P21" s="39">
        <v>2</v>
      </c>
      <c r="Q21" s="108">
        <f t="shared" si="2"/>
        <v>40.5929203539823</v>
      </c>
      <c r="R21" s="108">
        <f t="shared" si="3"/>
        <v>5.277079646017697</v>
      </c>
      <c r="S21" s="108">
        <v>45.87</v>
      </c>
      <c r="T21" s="70">
        <v>109</v>
      </c>
      <c r="U21" s="101">
        <f t="shared" si="4"/>
        <v>4999.83</v>
      </c>
      <c r="V21" s="27" t="s">
        <v>143</v>
      </c>
      <c r="W21" s="37" t="s">
        <v>313</v>
      </c>
      <c r="X21" s="101">
        <f t="shared" si="5"/>
        <v>999.966</v>
      </c>
      <c r="Y21" s="101">
        <f t="shared" si="6"/>
        <v>5999.796</v>
      </c>
    </row>
    <row r="22" spans="1:25" ht="24" thickBot="1">
      <c r="A22" s="27">
        <v>5</v>
      </c>
      <c r="B22" s="62" t="s">
        <v>505</v>
      </c>
      <c r="C22" s="110">
        <v>2</v>
      </c>
      <c r="D22" s="34" t="s">
        <v>676</v>
      </c>
      <c r="E22" s="37" t="s">
        <v>101</v>
      </c>
      <c r="F22" s="36" t="s">
        <v>877</v>
      </c>
      <c r="G22" s="37">
        <v>4</v>
      </c>
      <c r="H22" s="65">
        <f t="shared" si="0"/>
        <v>3.1</v>
      </c>
      <c r="I22" s="27">
        <f t="shared" si="1"/>
        <v>6.2</v>
      </c>
      <c r="J22" s="38">
        <v>3.1</v>
      </c>
      <c r="K22" s="38"/>
      <c r="L22" s="38"/>
      <c r="M22" s="38"/>
      <c r="N22" s="38"/>
      <c r="O22" s="38"/>
      <c r="P22" s="39">
        <v>2</v>
      </c>
      <c r="Q22" s="108">
        <f t="shared" si="2"/>
        <v>18.823008849557525</v>
      </c>
      <c r="R22" s="108">
        <f t="shared" si="3"/>
        <v>2.446991150442475</v>
      </c>
      <c r="S22" s="108">
        <v>21.27</v>
      </c>
      <c r="T22" s="70">
        <v>109</v>
      </c>
      <c r="U22" s="101">
        <f t="shared" si="4"/>
        <v>2318.43</v>
      </c>
      <c r="V22" s="27" t="s">
        <v>143</v>
      </c>
      <c r="W22" s="37" t="s">
        <v>313</v>
      </c>
      <c r="X22" s="101">
        <f t="shared" si="5"/>
        <v>463.686</v>
      </c>
      <c r="Y22" s="101">
        <f t="shared" si="6"/>
        <v>2782.116</v>
      </c>
    </row>
    <row r="23" spans="1:25" ht="24" thickBot="1">
      <c r="A23" s="27">
        <v>6</v>
      </c>
      <c r="B23" s="62" t="s">
        <v>506</v>
      </c>
      <c r="C23" s="110">
        <v>1</v>
      </c>
      <c r="D23" s="34" t="s">
        <v>677</v>
      </c>
      <c r="E23" s="37" t="s">
        <v>101</v>
      </c>
      <c r="F23" s="36" t="s">
        <v>878</v>
      </c>
      <c r="G23" s="37">
        <v>3</v>
      </c>
      <c r="H23" s="65">
        <f t="shared" si="0"/>
        <v>2</v>
      </c>
      <c r="I23" s="27">
        <f t="shared" si="1"/>
        <v>4</v>
      </c>
      <c r="J23" s="38"/>
      <c r="K23" s="38"/>
      <c r="L23" s="38">
        <v>2</v>
      </c>
      <c r="M23" s="38"/>
      <c r="N23" s="38"/>
      <c r="O23" s="38"/>
      <c r="P23" s="39">
        <v>2</v>
      </c>
      <c r="Q23" s="108">
        <f t="shared" si="2"/>
        <v>16.52212389380531</v>
      </c>
      <c r="R23" s="108">
        <f t="shared" si="3"/>
        <v>2.1478761061946905</v>
      </c>
      <c r="S23" s="108">
        <v>18.67</v>
      </c>
      <c r="T23" s="70">
        <v>109</v>
      </c>
      <c r="U23" s="101">
        <f t="shared" si="4"/>
        <v>2035.0300000000002</v>
      </c>
      <c r="V23" s="27" t="s">
        <v>143</v>
      </c>
      <c r="W23" s="37" t="s">
        <v>313</v>
      </c>
      <c r="X23" s="101">
        <f t="shared" si="5"/>
        <v>407.0060000000001</v>
      </c>
      <c r="Y23" s="101">
        <f t="shared" si="6"/>
        <v>2442.036</v>
      </c>
    </row>
    <row r="24" spans="1:25" ht="24" thickBot="1">
      <c r="A24" s="27">
        <v>7</v>
      </c>
      <c r="B24" s="62" t="s">
        <v>507</v>
      </c>
      <c r="C24" s="110">
        <v>1</v>
      </c>
      <c r="D24" s="34" t="s">
        <v>677</v>
      </c>
      <c r="E24" s="37" t="s">
        <v>101</v>
      </c>
      <c r="F24" s="36" t="s">
        <v>878</v>
      </c>
      <c r="G24" s="37">
        <v>4</v>
      </c>
      <c r="H24" s="65">
        <f t="shared" si="0"/>
        <v>2</v>
      </c>
      <c r="I24" s="27">
        <f t="shared" si="1"/>
        <v>4</v>
      </c>
      <c r="J24" s="38"/>
      <c r="K24" s="38"/>
      <c r="L24" s="38">
        <v>2</v>
      </c>
      <c r="M24" s="38"/>
      <c r="N24" s="38"/>
      <c r="O24" s="38"/>
      <c r="P24" s="39">
        <v>2</v>
      </c>
      <c r="Q24" s="108">
        <f t="shared" si="2"/>
        <v>16.52212389380531</v>
      </c>
      <c r="R24" s="108">
        <f t="shared" si="3"/>
        <v>2.1478761061946905</v>
      </c>
      <c r="S24" s="108">
        <v>18.67</v>
      </c>
      <c r="T24" s="70">
        <v>109</v>
      </c>
      <c r="U24" s="101">
        <f t="shared" si="4"/>
        <v>2035.0300000000002</v>
      </c>
      <c r="V24" s="27" t="s">
        <v>143</v>
      </c>
      <c r="W24" s="37" t="s">
        <v>313</v>
      </c>
      <c r="X24" s="101">
        <f t="shared" si="5"/>
        <v>407.0060000000001</v>
      </c>
      <c r="Y24" s="101">
        <f t="shared" si="6"/>
        <v>2442.036</v>
      </c>
    </row>
    <row r="25" spans="1:25" ht="24" thickBot="1">
      <c r="A25" s="27">
        <v>8</v>
      </c>
      <c r="B25" s="62" t="s">
        <v>508</v>
      </c>
      <c r="C25" s="110">
        <v>1</v>
      </c>
      <c r="D25" s="34" t="s">
        <v>677</v>
      </c>
      <c r="E25" s="37" t="s">
        <v>101</v>
      </c>
      <c r="F25" s="36" t="s">
        <v>879</v>
      </c>
      <c r="G25" s="37">
        <v>3</v>
      </c>
      <c r="H25" s="65">
        <f t="shared" si="0"/>
        <v>3</v>
      </c>
      <c r="I25" s="27">
        <f t="shared" si="1"/>
        <v>6</v>
      </c>
      <c r="J25" s="38"/>
      <c r="K25" s="38"/>
      <c r="L25" s="38">
        <v>3</v>
      </c>
      <c r="M25" s="38"/>
      <c r="N25" s="38"/>
      <c r="O25" s="38"/>
      <c r="P25" s="39">
        <v>2</v>
      </c>
      <c r="Q25" s="108">
        <f t="shared" si="2"/>
        <v>17.433628318584073</v>
      </c>
      <c r="R25" s="108">
        <f t="shared" si="3"/>
        <v>2.266371681415926</v>
      </c>
      <c r="S25" s="108">
        <v>19.7</v>
      </c>
      <c r="T25" s="70">
        <v>109</v>
      </c>
      <c r="U25" s="101">
        <f t="shared" si="4"/>
        <v>2147.2999999999997</v>
      </c>
      <c r="V25" s="27" t="s">
        <v>143</v>
      </c>
      <c r="W25" s="37" t="s">
        <v>313</v>
      </c>
      <c r="X25" s="101">
        <f t="shared" si="5"/>
        <v>429.46</v>
      </c>
      <c r="Y25" s="101">
        <f t="shared" si="6"/>
        <v>2576.7599999999998</v>
      </c>
    </row>
    <row r="26" spans="1:25" ht="24" thickBot="1">
      <c r="A26" s="27">
        <v>9</v>
      </c>
      <c r="B26" s="62" t="s">
        <v>509</v>
      </c>
      <c r="C26" s="110">
        <v>1</v>
      </c>
      <c r="D26" s="34" t="s">
        <v>678</v>
      </c>
      <c r="E26" s="37" t="s">
        <v>101</v>
      </c>
      <c r="F26" s="36" t="s">
        <v>880</v>
      </c>
      <c r="G26" s="37">
        <v>2</v>
      </c>
      <c r="H26" s="65">
        <f t="shared" si="0"/>
        <v>3.2</v>
      </c>
      <c r="I26" s="27">
        <f t="shared" si="1"/>
        <v>6.4</v>
      </c>
      <c r="J26" s="38">
        <v>3.2</v>
      </c>
      <c r="K26" s="38"/>
      <c r="L26" s="38"/>
      <c r="M26" s="38"/>
      <c r="N26" s="38"/>
      <c r="O26" s="38"/>
      <c r="P26" s="39">
        <v>2</v>
      </c>
      <c r="Q26" s="108">
        <f t="shared" si="2"/>
        <v>18.955752212389385</v>
      </c>
      <c r="R26" s="108">
        <f t="shared" si="3"/>
        <v>2.464247787610617</v>
      </c>
      <c r="S26" s="108">
        <v>21.42</v>
      </c>
      <c r="T26" s="70">
        <v>109</v>
      </c>
      <c r="U26" s="101">
        <f t="shared" si="4"/>
        <v>2334.78</v>
      </c>
      <c r="V26" s="27" t="s">
        <v>143</v>
      </c>
      <c r="W26" s="37" t="s">
        <v>313</v>
      </c>
      <c r="X26" s="101">
        <f t="shared" si="5"/>
        <v>466.9560000000001</v>
      </c>
      <c r="Y26" s="101">
        <f t="shared" si="6"/>
        <v>2801.7360000000003</v>
      </c>
    </row>
    <row r="27" spans="1:25" ht="24" thickBot="1">
      <c r="A27" s="27">
        <v>10</v>
      </c>
      <c r="B27" s="62" t="s">
        <v>510</v>
      </c>
      <c r="C27" s="110">
        <v>1</v>
      </c>
      <c r="D27" s="34" t="s">
        <v>679</v>
      </c>
      <c r="E27" s="37" t="s">
        <v>101</v>
      </c>
      <c r="F27" s="36" t="s">
        <v>881</v>
      </c>
      <c r="G27" s="37">
        <v>4</v>
      </c>
      <c r="H27" s="65">
        <f t="shared" si="0"/>
        <v>2.6</v>
      </c>
      <c r="I27" s="27">
        <f t="shared" si="1"/>
        <v>5.2</v>
      </c>
      <c r="J27" s="38">
        <v>2.6</v>
      </c>
      <c r="K27" s="38"/>
      <c r="L27" s="38"/>
      <c r="M27" s="38"/>
      <c r="N27" s="38"/>
      <c r="O27" s="38"/>
      <c r="P27" s="39">
        <v>2</v>
      </c>
      <c r="Q27" s="108">
        <f t="shared" si="2"/>
        <v>18.168141592920357</v>
      </c>
      <c r="R27" s="108">
        <f t="shared" si="3"/>
        <v>2.3618584070796445</v>
      </c>
      <c r="S27" s="108">
        <v>20.53</v>
      </c>
      <c r="T27" s="70">
        <v>109</v>
      </c>
      <c r="U27" s="101">
        <f t="shared" si="4"/>
        <v>2237.77</v>
      </c>
      <c r="V27" s="27" t="s">
        <v>143</v>
      </c>
      <c r="W27" s="37" t="s">
        <v>313</v>
      </c>
      <c r="X27" s="101">
        <f t="shared" si="5"/>
        <v>447.55400000000003</v>
      </c>
      <c r="Y27" s="101">
        <f t="shared" si="6"/>
        <v>2685.324</v>
      </c>
    </row>
    <row r="28" spans="1:25" ht="24" thickBot="1">
      <c r="A28" s="27">
        <v>11</v>
      </c>
      <c r="B28" s="62" t="s">
        <v>511</v>
      </c>
      <c r="C28" s="110">
        <v>1</v>
      </c>
      <c r="D28" s="34" t="s">
        <v>82</v>
      </c>
      <c r="E28" s="37" t="s">
        <v>101</v>
      </c>
      <c r="F28" s="36" t="s">
        <v>882</v>
      </c>
      <c r="G28" s="37">
        <v>2</v>
      </c>
      <c r="H28" s="65">
        <f t="shared" si="0"/>
        <v>2.6</v>
      </c>
      <c r="I28" s="27">
        <f t="shared" si="1"/>
        <v>5.2</v>
      </c>
      <c r="J28" s="38">
        <v>2.6</v>
      </c>
      <c r="K28" s="38"/>
      <c r="L28" s="38"/>
      <c r="M28" s="38"/>
      <c r="N28" s="38"/>
      <c r="O28" s="38"/>
      <c r="P28" s="39">
        <v>2</v>
      </c>
      <c r="Q28" s="108">
        <f t="shared" si="2"/>
        <v>16.29203539823009</v>
      </c>
      <c r="R28" s="108">
        <f t="shared" si="3"/>
        <v>2.117964601769909</v>
      </c>
      <c r="S28" s="108">
        <v>18.41</v>
      </c>
      <c r="T28" s="70">
        <v>109</v>
      </c>
      <c r="U28" s="101">
        <f t="shared" si="4"/>
        <v>2006.69</v>
      </c>
      <c r="V28" s="27" t="s">
        <v>143</v>
      </c>
      <c r="W28" s="37" t="s">
        <v>313</v>
      </c>
      <c r="X28" s="101">
        <f t="shared" si="5"/>
        <v>401.338</v>
      </c>
      <c r="Y28" s="101">
        <f t="shared" si="6"/>
        <v>2408.0280000000002</v>
      </c>
    </row>
    <row r="29" spans="1:25" ht="24" thickBot="1">
      <c r="A29" s="27">
        <v>12</v>
      </c>
      <c r="B29" s="62" t="s">
        <v>512</v>
      </c>
      <c r="C29" s="110">
        <v>1</v>
      </c>
      <c r="D29" s="34" t="s">
        <v>678</v>
      </c>
      <c r="E29" s="37" t="s">
        <v>101</v>
      </c>
      <c r="F29" s="36" t="s">
        <v>883</v>
      </c>
      <c r="G29" s="37">
        <v>3</v>
      </c>
      <c r="H29" s="65">
        <f t="shared" si="0"/>
        <v>3.7</v>
      </c>
      <c r="I29" s="27">
        <f t="shared" si="1"/>
        <v>7.4</v>
      </c>
      <c r="J29" s="38">
        <v>3.7</v>
      </c>
      <c r="K29" s="38"/>
      <c r="L29" s="38"/>
      <c r="M29" s="38"/>
      <c r="N29" s="38"/>
      <c r="O29" s="38"/>
      <c r="P29" s="39">
        <v>2</v>
      </c>
      <c r="Q29" s="108">
        <f t="shared" si="2"/>
        <v>21.23008849557522</v>
      </c>
      <c r="R29" s="108">
        <f t="shared" si="3"/>
        <v>2.759911504424778</v>
      </c>
      <c r="S29" s="108">
        <v>23.99</v>
      </c>
      <c r="T29" s="70">
        <v>109</v>
      </c>
      <c r="U29" s="101">
        <f t="shared" si="4"/>
        <v>2614.91</v>
      </c>
      <c r="V29" s="27" t="s">
        <v>143</v>
      </c>
      <c r="W29" s="37" t="s">
        <v>313</v>
      </c>
      <c r="X29" s="101">
        <f t="shared" si="5"/>
        <v>522.982</v>
      </c>
      <c r="Y29" s="101">
        <f t="shared" si="6"/>
        <v>3137.892</v>
      </c>
    </row>
    <row r="30" spans="1:25" ht="24" thickBot="1">
      <c r="A30" s="27">
        <v>13</v>
      </c>
      <c r="B30" s="62" t="s">
        <v>513</v>
      </c>
      <c r="C30" s="110">
        <v>1</v>
      </c>
      <c r="D30" s="34" t="s">
        <v>678</v>
      </c>
      <c r="E30" s="37" t="s">
        <v>101</v>
      </c>
      <c r="F30" s="36" t="s">
        <v>884</v>
      </c>
      <c r="G30" s="37">
        <v>4</v>
      </c>
      <c r="H30" s="65">
        <f t="shared" si="0"/>
        <v>8</v>
      </c>
      <c r="I30" s="27">
        <f t="shared" si="1"/>
        <v>16</v>
      </c>
      <c r="J30" s="38">
        <v>8</v>
      </c>
      <c r="K30" s="38"/>
      <c r="L30" s="38"/>
      <c r="M30" s="38"/>
      <c r="N30" s="38"/>
      <c r="O30" s="38"/>
      <c r="P30" s="39">
        <v>2</v>
      </c>
      <c r="Q30" s="108">
        <f t="shared" si="2"/>
        <v>25.33628318584071</v>
      </c>
      <c r="R30" s="108">
        <f t="shared" si="3"/>
        <v>3.293716814159289</v>
      </c>
      <c r="S30" s="108">
        <v>28.63</v>
      </c>
      <c r="T30" s="70">
        <v>109</v>
      </c>
      <c r="U30" s="101">
        <f t="shared" si="4"/>
        <v>3120.67</v>
      </c>
      <c r="V30" s="27" t="s">
        <v>143</v>
      </c>
      <c r="W30" s="37" t="s">
        <v>313</v>
      </c>
      <c r="X30" s="101">
        <f t="shared" si="5"/>
        <v>624.134</v>
      </c>
      <c r="Y30" s="101">
        <f t="shared" si="6"/>
        <v>3744.804</v>
      </c>
    </row>
    <row r="31" spans="1:25" ht="24" thickBot="1">
      <c r="A31" s="27">
        <v>14</v>
      </c>
      <c r="B31" s="62" t="s">
        <v>514</v>
      </c>
      <c r="C31" s="110">
        <v>2</v>
      </c>
      <c r="D31" s="34" t="s">
        <v>680</v>
      </c>
      <c r="E31" s="37" t="s">
        <v>101</v>
      </c>
      <c r="F31" s="36" t="s">
        <v>885</v>
      </c>
      <c r="G31" s="37">
        <v>3</v>
      </c>
      <c r="H31" s="65">
        <f t="shared" si="0"/>
        <v>8</v>
      </c>
      <c r="I31" s="27">
        <f t="shared" si="1"/>
        <v>16</v>
      </c>
      <c r="J31" s="38">
        <v>8</v>
      </c>
      <c r="K31" s="38"/>
      <c r="L31" s="38"/>
      <c r="M31" s="38"/>
      <c r="N31" s="38"/>
      <c r="O31" s="38"/>
      <c r="P31" s="39">
        <v>2</v>
      </c>
      <c r="Q31" s="108">
        <f t="shared" si="2"/>
        <v>25.33628318584071</v>
      </c>
      <c r="R31" s="108">
        <f t="shared" si="3"/>
        <v>3.293716814159289</v>
      </c>
      <c r="S31" s="108">
        <v>28.63</v>
      </c>
      <c r="T31" s="70">
        <v>109</v>
      </c>
      <c r="U31" s="101">
        <f t="shared" si="4"/>
        <v>3120.67</v>
      </c>
      <c r="V31" s="27" t="s">
        <v>143</v>
      </c>
      <c r="W31" s="37" t="s">
        <v>313</v>
      </c>
      <c r="X31" s="101">
        <f t="shared" si="5"/>
        <v>624.134</v>
      </c>
      <c r="Y31" s="101">
        <f t="shared" si="6"/>
        <v>3744.804</v>
      </c>
    </row>
    <row r="32" spans="1:25" ht="24" thickBot="1">
      <c r="A32" s="27">
        <v>15</v>
      </c>
      <c r="B32" s="62" t="s">
        <v>515</v>
      </c>
      <c r="C32" s="110">
        <v>2</v>
      </c>
      <c r="D32" s="34" t="s">
        <v>681</v>
      </c>
      <c r="E32" s="37" t="s">
        <v>101</v>
      </c>
      <c r="F32" s="36" t="s">
        <v>886</v>
      </c>
      <c r="G32" s="37">
        <v>4</v>
      </c>
      <c r="H32" s="65">
        <f t="shared" si="0"/>
        <v>6</v>
      </c>
      <c r="I32" s="27">
        <f t="shared" si="1"/>
        <v>12</v>
      </c>
      <c r="J32" s="38">
        <v>6</v>
      </c>
      <c r="K32" s="38"/>
      <c r="L32" s="38"/>
      <c r="M32" s="38"/>
      <c r="N32" s="38"/>
      <c r="O32" s="38"/>
      <c r="P32" s="39">
        <v>2</v>
      </c>
      <c r="Q32" s="108">
        <f t="shared" si="2"/>
        <v>22.681415929203542</v>
      </c>
      <c r="R32" s="108">
        <f t="shared" si="3"/>
        <v>2.948584070796457</v>
      </c>
      <c r="S32" s="108">
        <v>25.63</v>
      </c>
      <c r="T32" s="70">
        <v>109</v>
      </c>
      <c r="U32" s="101">
        <f t="shared" si="4"/>
        <v>2793.67</v>
      </c>
      <c r="V32" s="27" t="s">
        <v>143</v>
      </c>
      <c r="W32" s="37" t="s">
        <v>313</v>
      </c>
      <c r="X32" s="101">
        <f t="shared" si="5"/>
        <v>558.734</v>
      </c>
      <c r="Y32" s="101">
        <f t="shared" si="6"/>
        <v>3352.404</v>
      </c>
    </row>
    <row r="33" spans="1:25" ht="24" thickBot="1">
      <c r="A33" s="27">
        <v>16</v>
      </c>
      <c r="B33" s="62" t="s">
        <v>516</v>
      </c>
      <c r="C33" s="110">
        <v>2</v>
      </c>
      <c r="D33" s="34" t="s">
        <v>682</v>
      </c>
      <c r="E33" s="37" t="s">
        <v>101</v>
      </c>
      <c r="F33" s="36" t="s">
        <v>887</v>
      </c>
      <c r="G33" s="37">
        <v>2</v>
      </c>
      <c r="H33" s="65">
        <f t="shared" si="0"/>
        <v>54.3</v>
      </c>
      <c r="I33" s="27">
        <f t="shared" si="1"/>
        <v>108.6</v>
      </c>
      <c r="J33" s="38"/>
      <c r="K33" s="38"/>
      <c r="L33" s="38">
        <v>54.3</v>
      </c>
      <c r="M33" s="38"/>
      <c r="N33" s="38"/>
      <c r="O33" s="38"/>
      <c r="P33" s="39">
        <v>2</v>
      </c>
      <c r="Q33" s="108">
        <f t="shared" si="2"/>
        <v>93.80530973451329</v>
      </c>
      <c r="R33" s="108">
        <f t="shared" si="3"/>
        <v>12.194690265486713</v>
      </c>
      <c r="S33" s="108">
        <v>106</v>
      </c>
      <c r="T33" s="70">
        <v>109</v>
      </c>
      <c r="U33" s="101">
        <f t="shared" si="4"/>
        <v>11554</v>
      </c>
      <c r="V33" s="27" t="s">
        <v>143</v>
      </c>
      <c r="W33" s="37" t="s">
        <v>313</v>
      </c>
      <c r="X33" s="101">
        <f t="shared" si="5"/>
        <v>2310.8</v>
      </c>
      <c r="Y33" s="101">
        <f t="shared" si="6"/>
        <v>13864.8</v>
      </c>
    </row>
    <row r="34" spans="1:25" ht="24" thickBot="1">
      <c r="A34" s="27">
        <v>17</v>
      </c>
      <c r="B34" s="62" t="s">
        <v>517</v>
      </c>
      <c r="C34" s="110">
        <v>2</v>
      </c>
      <c r="D34" s="34" t="s">
        <v>682</v>
      </c>
      <c r="E34" s="37" t="s">
        <v>101</v>
      </c>
      <c r="F34" s="36" t="s">
        <v>888</v>
      </c>
      <c r="G34" s="37">
        <v>3</v>
      </c>
      <c r="H34" s="65">
        <f t="shared" si="0"/>
        <v>18</v>
      </c>
      <c r="I34" s="27">
        <f t="shared" si="1"/>
        <v>36</v>
      </c>
      <c r="J34" s="38"/>
      <c r="K34" s="38"/>
      <c r="L34" s="38">
        <v>18</v>
      </c>
      <c r="M34" s="38"/>
      <c r="N34" s="38"/>
      <c r="O34" s="38"/>
      <c r="P34" s="39">
        <v>2</v>
      </c>
      <c r="Q34" s="108">
        <f t="shared" si="2"/>
        <v>34.01769911504425</v>
      </c>
      <c r="R34" s="108">
        <f t="shared" si="3"/>
        <v>4.422300884955746</v>
      </c>
      <c r="S34" s="108">
        <v>38.44</v>
      </c>
      <c r="T34" s="70">
        <v>109</v>
      </c>
      <c r="U34" s="101">
        <f t="shared" si="4"/>
        <v>4189.96</v>
      </c>
      <c r="V34" s="27" t="s">
        <v>143</v>
      </c>
      <c r="W34" s="37" t="s">
        <v>313</v>
      </c>
      <c r="X34" s="101">
        <f t="shared" si="5"/>
        <v>837.9920000000001</v>
      </c>
      <c r="Y34" s="101">
        <f t="shared" si="6"/>
        <v>5027.952</v>
      </c>
    </row>
    <row r="35" spans="1:25" ht="24" thickBot="1">
      <c r="A35" s="27">
        <v>18</v>
      </c>
      <c r="B35" s="62" t="s">
        <v>518</v>
      </c>
      <c r="C35" s="110">
        <v>1</v>
      </c>
      <c r="D35" s="34" t="s">
        <v>678</v>
      </c>
      <c r="E35" s="37" t="s">
        <v>101</v>
      </c>
      <c r="F35" s="36" t="s">
        <v>889</v>
      </c>
      <c r="G35" s="37">
        <v>2</v>
      </c>
      <c r="H35" s="65">
        <f t="shared" si="0"/>
        <v>2.5</v>
      </c>
      <c r="I35" s="27">
        <f t="shared" si="1"/>
        <v>5</v>
      </c>
      <c r="J35" s="38">
        <v>2.5</v>
      </c>
      <c r="K35" s="38"/>
      <c r="L35" s="38"/>
      <c r="M35" s="38"/>
      <c r="N35" s="38"/>
      <c r="O35" s="38"/>
      <c r="P35" s="39">
        <v>1</v>
      </c>
      <c r="Q35" s="108">
        <f t="shared" si="2"/>
        <v>9.008849557522124</v>
      </c>
      <c r="R35" s="108">
        <f t="shared" si="3"/>
        <v>1.1711504424778756</v>
      </c>
      <c r="S35" s="108">
        <v>10.18</v>
      </c>
      <c r="T35" s="70">
        <v>109</v>
      </c>
      <c r="U35" s="101">
        <f t="shared" si="4"/>
        <v>1109.62</v>
      </c>
      <c r="V35" s="27" t="s">
        <v>143</v>
      </c>
      <c r="W35" s="37" t="s">
        <v>313</v>
      </c>
      <c r="X35" s="101">
        <f t="shared" si="5"/>
        <v>221.92399999999998</v>
      </c>
      <c r="Y35" s="101">
        <f t="shared" si="6"/>
        <v>1331.5439999999999</v>
      </c>
    </row>
    <row r="36" spans="1:25" ht="24" thickBot="1">
      <c r="A36" s="27">
        <v>19</v>
      </c>
      <c r="B36" s="62" t="s">
        <v>519</v>
      </c>
      <c r="C36" s="110">
        <v>1</v>
      </c>
      <c r="D36" s="34" t="s">
        <v>683</v>
      </c>
      <c r="E36" s="37" t="s">
        <v>101</v>
      </c>
      <c r="F36" s="36" t="s">
        <v>890</v>
      </c>
      <c r="G36" s="37">
        <v>4</v>
      </c>
      <c r="H36" s="65">
        <f t="shared" si="0"/>
        <v>2.84</v>
      </c>
      <c r="I36" s="27">
        <f t="shared" si="1"/>
        <v>5.68</v>
      </c>
      <c r="J36" s="38"/>
      <c r="K36" s="38"/>
      <c r="L36" s="38">
        <v>2.84</v>
      </c>
      <c r="M36" s="38"/>
      <c r="N36" s="38"/>
      <c r="O36" s="38"/>
      <c r="P36" s="39">
        <v>2</v>
      </c>
      <c r="Q36" s="108">
        <f t="shared" si="2"/>
        <v>17.28318584070797</v>
      </c>
      <c r="R36" s="108">
        <f t="shared" si="3"/>
        <v>2.2468141592920325</v>
      </c>
      <c r="S36" s="108">
        <v>19.53</v>
      </c>
      <c r="T36" s="70">
        <v>109</v>
      </c>
      <c r="U36" s="101">
        <f t="shared" si="4"/>
        <v>2128.77</v>
      </c>
      <c r="V36" s="27" t="s">
        <v>143</v>
      </c>
      <c r="W36" s="37" t="s">
        <v>313</v>
      </c>
      <c r="X36" s="101">
        <f t="shared" si="5"/>
        <v>425.754</v>
      </c>
      <c r="Y36" s="101">
        <f t="shared" si="6"/>
        <v>2554.524</v>
      </c>
    </row>
    <row r="37" spans="1:25" ht="24" thickBot="1">
      <c r="A37" s="27">
        <v>20</v>
      </c>
      <c r="B37" s="62" t="s">
        <v>520</v>
      </c>
      <c r="C37" s="110">
        <v>1</v>
      </c>
      <c r="D37" s="34" t="s">
        <v>683</v>
      </c>
      <c r="E37" s="37" t="s">
        <v>101</v>
      </c>
      <c r="F37" s="36" t="s">
        <v>891</v>
      </c>
      <c r="G37" s="37">
        <v>4</v>
      </c>
      <c r="H37" s="65">
        <f t="shared" si="0"/>
        <v>3.34</v>
      </c>
      <c r="I37" s="27">
        <f t="shared" si="1"/>
        <v>6.68</v>
      </c>
      <c r="J37" s="38">
        <v>3.34</v>
      </c>
      <c r="K37" s="38"/>
      <c r="L37" s="38"/>
      <c r="M37" s="38"/>
      <c r="N37" s="38"/>
      <c r="O37" s="38"/>
      <c r="P37" s="39">
        <v>2</v>
      </c>
      <c r="Q37" s="108">
        <f t="shared" si="2"/>
        <v>19.141592920353983</v>
      </c>
      <c r="R37" s="108">
        <f t="shared" si="3"/>
        <v>2.4884070796460165</v>
      </c>
      <c r="S37" s="108">
        <v>21.63</v>
      </c>
      <c r="T37" s="70">
        <v>109</v>
      </c>
      <c r="U37" s="101">
        <f t="shared" si="4"/>
        <v>2357.67</v>
      </c>
      <c r="V37" s="27" t="s">
        <v>143</v>
      </c>
      <c r="W37" s="37" t="s">
        <v>313</v>
      </c>
      <c r="X37" s="101">
        <f t="shared" si="5"/>
        <v>471.53400000000005</v>
      </c>
      <c r="Y37" s="101">
        <f t="shared" si="6"/>
        <v>2829.204</v>
      </c>
    </row>
    <row r="38" spans="1:25" ht="24" thickBot="1">
      <c r="A38" s="27">
        <v>21</v>
      </c>
      <c r="B38" s="62" t="s">
        <v>521</v>
      </c>
      <c r="C38" s="110">
        <v>1</v>
      </c>
      <c r="D38" s="34" t="s">
        <v>683</v>
      </c>
      <c r="E38" s="37" t="s">
        <v>101</v>
      </c>
      <c r="F38" s="36" t="s">
        <v>892</v>
      </c>
      <c r="G38" s="37">
        <v>4</v>
      </c>
      <c r="H38" s="65">
        <f t="shared" si="0"/>
        <v>2.56</v>
      </c>
      <c r="I38" s="27">
        <f t="shared" si="1"/>
        <v>5.12</v>
      </c>
      <c r="J38" s="38">
        <v>2.56</v>
      </c>
      <c r="K38" s="38"/>
      <c r="L38" s="38"/>
      <c r="M38" s="38"/>
      <c r="N38" s="38"/>
      <c r="O38" s="38"/>
      <c r="P38" s="39">
        <v>2</v>
      </c>
      <c r="Q38" s="108">
        <f t="shared" si="2"/>
        <v>18.10619469026549</v>
      </c>
      <c r="R38" s="108">
        <f t="shared" si="3"/>
        <v>2.3538053097345113</v>
      </c>
      <c r="S38" s="108">
        <v>20.46</v>
      </c>
      <c r="T38" s="70">
        <v>109</v>
      </c>
      <c r="U38" s="101">
        <f t="shared" si="4"/>
        <v>2230.14</v>
      </c>
      <c r="V38" s="27" t="s">
        <v>143</v>
      </c>
      <c r="W38" s="37" t="s">
        <v>313</v>
      </c>
      <c r="X38" s="101">
        <f t="shared" si="5"/>
        <v>446.028</v>
      </c>
      <c r="Y38" s="101">
        <f t="shared" si="6"/>
        <v>2676.1679999999997</v>
      </c>
    </row>
    <row r="39" spans="1:25" ht="24" thickBot="1">
      <c r="A39" s="27">
        <v>22</v>
      </c>
      <c r="B39" s="62" t="s">
        <v>522</v>
      </c>
      <c r="C39" s="110">
        <v>1</v>
      </c>
      <c r="D39" s="34" t="s">
        <v>683</v>
      </c>
      <c r="E39" s="37" t="s">
        <v>101</v>
      </c>
      <c r="F39" s="36" t="s">
        <v>893</v>
      </c>
      <c r="G39" s="37">
        <v>4</v>
      </c>
      <c r="H39" s="65">
        <f t="shared" si="0"/>
        <v>4.18</v>
      </c>
      <c r="I39" s="27">
        <f t="shared" si="1"/>
        <v>8.36</v>
      </c>
      <c r="J39" s="38">
        <v>4.18</v>
      </c>
      <c r="K39" s="38"/>
      <c r="L39" s="38"/>
      <c r="M39" s="38"/>
      <c r="N39" s="38"/>
      <c r="O39" s="38"/>
      <c r="P39" s="39">
        <v>2</v>
      </c>
      <c r="Q39" s="108">
        <f t="shared" si="2"/>
        <v>20.256637168141594</v>
      </c>
      <c r="R39" s="108">
        <f t="shared" si="3"/>
        <v>2.633362831858406</v>
      </c>
      <c r="S39" s="108">
        <v>22.89</v>
      </c>
      <c r="T39" s="70">
        <v>109</v>
      </c>
      <c r="U39" s="101">
        <f t="shared" si="4"/>
        <v>2495.01</v>
      </c>
      <c r="V39" s="27" t="s">
        <v>143</v>
      </c>
      <c r="W39" s="37" t="s">
        <v>313</v>
      </c>
      <c r="X39" s="101">
        <f t="shared" si="5"/>
        <v>499.00200000000007</v>
      </c>
      <c r="Y39" s="101">
        <f t="shared" si="6"/>
        <v>2994.012</v>
      </c>
    </row>
    <row r="40" spans="1:25" ht="24" thickBot="1">
      <c r="A40" s="27">
        <v>23</v>
      </c>
      <c r="B40" s="62" t="s">
        <v>523</v>
      </c>
      <c r="C40" s="110">
        <v>1</v>
      </c>
      <c r="D40" s="34" t="s">
        <v>683</v>
      </c>
      <c r="E40" s="37" t="s">
        <v>101</v>
      </c>
      <c r="F40" s="36" t="s">
        <v>894</v>
      </c>
      <c r="G40" s="37">
        <v>4</v>
      </c>
      <c r="H40" s="65">
        <f t="shared" si="0"/>
        <v>1.69</v>
      </c>
      <c r="I40" s="27">
        <f t="shared" si="1"/>
        <v>3.38</v>
      </c>
      <c r="J40" s="38">
        <v>1.69</v>
      </c>
      <c r="K40" s="38"/>
      <c r="L40" s="38"/>
      <c r="M40" s="38"/>
      <c r="N40" s="38"/>
      <c r="O40" s="38"/>
      <c r="P40" s="39">
        <v>2</v>
      </c>
      <c r="Q40" s="108">
        <f t="shared" si="2"/>
        <v>16.946902654867255</v>
      </c>
      <c r="R40" s="108">
        <f t="shared" si="3"/>
        <v>2.2030973451327434</v>
      </c>
      <c r="S40" s="108">
        <v>19.15</v>
      </c>
      <c r="T40" s="70">
        <v>109</v>
      </c>
      <c r="U40" s="101">
        <f t="shared" si="4"/>
        <v>2087.35</v>
      </c>
      <c r="V40" s="27" t="s">
        <v>143</v>
      </c>
      <c r="W40" s="37" t="s">
        <v>313</v>
      </c>
      <c r="X40" s="101">
        <f t="shared" si="5"/>
        <v>417.47</v>
      </c>
      <c r="Y40" s="101">
        <f t="shared" si="6"/>
        <v>2504.8199999999997</v>
      </c>
    </row>
    <row r="41" spans="1:25" ht="24" thickBot="1">
      <c r="A41" s="27">
        <v>24</v>
      </c>
      <c r="B41" s="62" t="s">
        <v>524</v>
      </c>
      <c r="C41" s="110">
        <v>1</v>
      </c>
      <c r="D41" s="34" t="s">
        <v>684</v>
      </c>
      <c r="E41" s="37" t="s">
        <v>101</v>
      </c>
      <c r="F41" s="36" t="s">
        <v>895</v>
      </c>
      <c r="G41" s="37">
        <v>4</v>
      </c>
      <c r="H41" s="65">
        <f t="shared" si="0"/>
        <v>5.8</v>
      </c>
      <c r="I41" s="27">
        <f t="shared" si="1"/>
        <v>11.6</v>
      </c>
      <c r="J41" s="38">
        <v>5.8</v>
      </c>
      <c r="K41" s="38"/>
      <c r="L41" s="38"/>
      <c r="M41" s="38"/>
      <c r="N41" s="38"/>
      <c r="O41" s="38"/>
      <c r="P41" s="39">
        <v>2</v>
      </c>
      <c r="Q41" s="108">
        <f t="shared" si="2"/>
        <v>22.415929203539825</v>
      </c>
      <c r="R41" s="108">
        <f t="shared" si="3"/>
        <v>2.914070796460173</v>
      </c>
      <c r="S41" s="108">
        <v>25.33</v>
      </c>
      <c r="T41" s="70">
        <v>109</v>
      </c>
      <c r="U41" s="101">
        <f t="shared" si="4"/>
        <v>2760.97</v>
      </c>
      <c r="V41" s="27" t="s">
        <v>143</v>
      </c>
      <c r="W41" s="37" t="s">
        <v>313</v>
      </c>
      <c r="X41" s="101">
        <f t="shared" si="5"/>
        <v>552.194</v>
      </c>
      <c r="Y41" s="101">
        <f t="shared" si="6"/>
        <v>3313.1639999999998</v>
      </c>
    </row>
    <row r="42" spans="1:25" ht="24" thickBot="1">
      <c r="A42" s="27">
        <v>25</v>
      </c>
      <c r="B42" s="62" t="s">
        <v>525</v>
      </c>
      <c r="C42" s="110">
        <v>1</v>
      </c>
      <c r="D42" s="34" t="s">
        <v>82</v>
      </c>
      <c r="E42" s="37" t="s">
        <v>101</v>
      </c>
      <c r="F42" s="36" t="s">
        <v>896</v>
      </c>
      <c r="G42" s="37">
        <v>4</v>
      </c>
      <c r="H42" s="65">
        <f t="shared" si="0"/>
        <v>4.7</v>
      </c>
      <c r="I42" s="27">
        <f t="shared" si="1"/>
        <v>9.4</v>
      </c>
      <c r="J42" s="38">
        <v>4.7</v>
      </c>
      <c r="K42" s="38"/>
      <c r="L42" s="38"/>
      <c r="M42" s="38"/>
      <c r="N42" s="38"/>
      <c r="O42" s="38"/>
      <c r="P42" s="39">
        <v>2</v>
      </c>
      <c r="Q42" s="108">
        <f t="shared" si="2"/>
        <v>20.94690265486726</v>
      </c>
      <c r="R42" s="108">
        <f t="shared" si="3"/>
        <v>2.723097345132743</v>
      </c>
      <c r="S42" s="108">
        <v>23.67</v>
      </c>
      <c r="T42" s="70">
        <v>109</v>
      </c>
      <c r="U42" s="101">
        <f t="shared" si="4"/>
        <v>2580.03</v>
      </c>
      <c r="V42" s="27" t="s">
        <v>143</v>
      </c>
      <c r="W42" s="37" t="s">
        <v>313</v>
      </c>
      <c r="X42" s="101">
        <f t="shared" si="5"/>
        <v>516.0060000000001</v>
      </c>
      <c r="Y42" s="101">
        <f t="shared" si="6"/>
        <v>3096.036</v>
      </c>
    </row>
    <row r="43" spans="1:25" ht="24" thickBot="1">
      <c r="A43" s="27">
        <v>26</v>
      </c>
      <c r="B43" s="62" t="s">
        <v>526</v>
      </c>
      <c r="C43" s="110">
        <v>1</v>
      </c>
      <c r="D43" s="34" t="s">
        <v>82</v>
      </c>
      <c r="E43" s="37" t="s">
        <v>101</v>
      </c>
      <c r="F43" s="36" t="s">
        <v>896</v>
      </c>
      <c r="G43" s="37">
        <v>3</v>
      </c>
      <c r="H43" s="65">
        <f t="shared" si="0"/>
        <v>4.7</v>
      </c>
      <c r="I43" s="27">
        <f t="shared" si="1"/>
        <v>9.4</v>
      </c>
      <c r="J43" s="38">
        <v>4.7</v>
      </c>
      <c r="K43" s="38"/>
      <c r="L43" s="38"/>
      <c r="M43" s="38"/>
      <c r="N43" s="38"/>
      <c r="O43" s="38"/>
      <c r="P43" s="39">
        <v>2</v>
      </c>
      <c r="Q43" s="108">
        <f t="shared" si="2"/>
        <v>20.94690265486726</v>
      </c>
      <c r="R43" s="108">
        <f t="shared" si="3"/>
        <v>2.723097345132743</v>
      </c>
      <c r="S43" s="108">
        <v>23.67</v>
      </c>
      <c r="T43" s="70">
        <v>109</v>
      </c>
      <c r="U43" s="101">
        <f t="shared" si="4"/>
        <v>2580.03</v>
      </c>
      <c r="V43" s="27" t="s">
        <v>143</v>
      </c>
      <c r="W43" s="37" t="s">
        <v>313</v>
      </c>
      <c r="X43" s="101">
        <f t="shared" si="5"/>
        <v>516.0060000000001</v>
      </c>
      <c r="Y43" s="101">
        <f t="shared" si="6"/>
        <v>3096.036</v>
      </c>
    </row>
    <row r="44" spans="1:25" ht="24" thickBot="1">
      <c r="A44" s="27">
        <v>27</v>
      </c>
      <c r="B44" s="62" t="s">
        <v>527</v>
      </c>
      <c r="C44" s="110">
        <v>1</v>
      </c>
      <c r="D44" s="34" t="s">
        <v>685</v>
      </c>
      <c r="E44" s="37" t="s">
        <v>101</v>
      </c>
      <c r="F44" s="36" t="s">
        <v>897</v>
      </c>
      <c r="G44" s="37">
        <v>3</v>
      </c>
      <c r="H44" s="65">
        <f t="shared" si="0"/>
        <v>4.3</v>
      </c>
      <c r="I44" s="27">
        <f t="shared" si="1"/>
        <v>8.6</v>
      </c>
      <c r="J44" s="38">
        <v>4.3</v>
      </c>
      <c r="K44" s="38"/>
      <c r="L44" s="38"/>
      <c r="M44" s="38"/>
      <c r="N44" s="38"/>
      <c r="O44" s="38"/>
      <c r="P44" s="39">
        <v>2</v>
      </c>
      <c r="Q44" s="108">
        <f t="shared" si="2"/>
        <v>20.415929203539825</v>
      </c>
      <c r="R44" s="108">
        <f t="shared" si="3"/>
        <v>2.654070796460175</v>
      </c>
      <c r="S44" s="108">
        <v>23.07</v>
      </c>
      <c r="T44" s="70">
        <v>109</v>
      </c>
      <c r="U44" s="101">
        <f t="shared" si="4"/>
        <v>2514.63</v>
      </c>
      <c r="V44" s="27" t="s">
        <v>143</v>
      </c>
      <c r="W44" s="37" t="s">
        <v>313</v>
      </c>
      <c r="X44" s="101">
        <f t="shared" si="5"/>
        <v>502.92600000000004</v>
      </c>
      <c r="Y44" s="101">
        <f t="shared" si="6"/>
        <v>3017.556</v>
      </c>
    </row>
    <row r="45" spans="1:25" ht="24" thickBot="1">
      <c r="A45" s="27">
        <v>28</v>
      </c>
      <c r="B45" s="62" t="s">
        <v>528</v>
      </c>
      <c r="C45" s="110">
        <v>1</v>
      </c>
      <c r="D45" s="34" t="s">
        <v>685</v>
      </c>
      <c r="E45" s="37" t="s">
        <v>101</v>
      </c>
      <c r="F45" s="36" t="s">
        <v>893</v>
      </c>
      <c r="G45" s="37">
        <v>2</v>
      </c>
      <c r="H45" s="65">
        <f t="shared" si="0"/>
        <v>6.1</v>
      </c>
      <c r="I45" s="27">
        <f t="shared" si="1"/>
        <v>12.2</v>
      </c>
      <c r="J45" s="38">
        <v>6.1</v>
      </c>
      <c r="K45" s="38"/>
      <c r="L45" s="38"/>
      <c r="M45" s="38"/>
      <c r="N45" s="38"/>
      <c r="O45" s="38"/>
      <c r="P45" s="39">
        <v>2</v>
      </c>
      <c r="Q45" s="108">
        <f t="shared" si="2"/>
        <v>22.814159292035402</v>
      </c>
      <c r="R45" s="108">
        <f t="shared" si="3"/>
        <v>2.965840707964599</v>
      </c>
      <c r="S45" s="108">
        <v>25.78</v>
      </c>
      <c r="T45" s="70">
        <v>109</v>
      </c>
      <c r="U45" s="101">
        <f t="shared" si="4"/>
        <v>2810.02</v>
      </c>
      <c r="V45" s="27" t="s">
        <v>143</v>
      </c>
      <c r="W45" s="37" t="s">
        <v>313</v>
      </c>
      <c r="X45" s="101">
        <f t="shared" si="5"/>
        <v>562.004</v>
      </c>
      <c r="Y45" s="101">
        <f t="shared" si="6"/>
        <v>3372.024</v>
      </c>
    </row>
    <row r="46" spans="1:25" ht="24" thickBot="1">
      <c r="A46" s="27">
        <v>29</v>
      </c>
      <c r="B46" s="62" t="s">
        <v>529</v>
      </c>
      <c r="C46" s="110" t="s">
        <v>140</v>
      </c>
      <c r="D46" s="34" t="s">
        <v>686</v>
      </c>
      <c r="E46" s="37" t="s">
        <v>101</v>
      </c>
      <c r="F46" s="36" t="s">
        <v>889</v>
      </c>
      <c r="G46" s="37">
        <v>3</v>
      </c>
      <c r="H46" s="65">
        <f t="shared" si="0"/>
        <v>6</v>
      </c>
      <c r="I46" s="27">
        <f t="shared" si="1"/>
        <v>12</v>
      </c>
      <c r="J46" s="38">
        <v>6</v>
      </c>
      <c r="K46" s="38"/>
      <c r="L46" s="38"/>
      <c r="M46" s="38"/>
      <c r="N46" s="38"/>
      <c r="O46" s="38"/>
      <c r="P46" s="39">
        <v>2</v>
      </c>
      <c r="Q46" s="108">
        <f t="shared" si="2"/>
        <v>22.681415929203542</v>
      </c>
      <c r="R46" s="108">
        <f t="shared" si="3"/>
        <v>2.948584070796457</v>
      </c>
      <c r="S46" s="108">
        <v>25.63</v>
      </c>
      <c r="T46" s="70">
        <v>109</v>
      </c>
      <c r="U46" s="101">
        <f t="shared" si="4"/>
        <v>2793.67</v>
      </c>
      <c r="V46" s="27" t="s">
        <v>143</v>
      </c>
      <c r="W46" s="37" t="s">
        <v>313</v>
      </c>
      <c r="X46" s="101">
        <f t="shared" si="5"/>
        <v>558.734</v>
      </c>
      <c r="Y46" s="101">
        <f t="shared" si="6"/>
        <v>3352.404</v>
      </c>
    </row>
    <row r="47" spans="1:25" ht="24" thickBot="1">
      <c r="A47" s="27">
        <v>30</v>
      </c>
      <c r="B47" s="62" t="s">
        <v>530</v>
      </c>
      <c r="C47" s="110">
        <v>1</v>
      </c>
      <c r="D47" s="34" t="s">
        <v>684</v>
      </c>
      <c r="E47" s="37" t="s">
        <v>101</v>
      </c>
      <c r="F47" s="36" t="s">
        <v>898</v>
      </c>
      <c r="G47" s="37">
        <v>4</v>
      </c>
      <c r="H47" s="65">
        <f t="shared" si="0"/>
        <v>6.6</v>
      </c>
      <c r="I47" s="27">
        <f t="shared" si="1"/>
        <v>13.2</v>
      </c>
      <c r="J47" s="38">
        <v>6.6</v>
      </c>
      <c r="K47" s="38"/>
      <c r="L47" s="38"/>
      <c r="M47" s="38"/>
      <c r="N47" s="38"/>
      <c r="O47" s="38"/>
      <c r="P47" s="39">
        <v>2</v>
      </c>
      <c r="Q47" s="108">
        <f t="shared" si="2"/>
        <v>23.477876106194692</v>
      </c>
      <c r="R47" s="108">
        <f t="shared" si="3"/>
        <v>3.052123893805309</v>
      </c>
      <c r="S47" s="108">
        <v>26.53</v>
      </c>
      <c r="T47" s="70">
        <v>109</v>
      </c>
      <c r="U47" s="101">
        <f t="shared" si="4"/>
        <v>2891.77</v>
      </c>
      <c r="V47" s="27" t="s">
        <v>143</v>
      </c>
      <c r="W47" s="37" t="s">
        <v>313</v>
      </c>
      <c r="X47" s="101">
        <f t="shared" si="5"/>
        <v>578.354</v>
      </c>
      <c r="Y47" s="101">
        <f t="shared" si="6"/>
        <v>3470.124</v>
      </c>
    </row>
    <row r="48" spans="1:25" ht="24" thickBot="1">
      <c r="A48" s="27">
        <v>31</v>
      </c>
      <c r="B48" s="62" t="s">
        <v>531</v>
      </c>
      <c r="C48" s="110">
        <v>1</v>
      </c>
      <c r="D48" s="34" t="s">
        <v>82</v>
      </c>
      <c r="E48" s="37" t="s">
        <v>101</v>
      </c>
      <c r="F48" s="36" t="s">
        <v>899</v>
      </c>
      <c r="G48" s="37">
        <v>4</v>
      </c>
      <c r="H48" s="65">
        <f t="shared" si="0"/>
        <v>1.1</v>
      </c>
      <c r="I48" s="27">
        <f t="shared" si="1"/>
        <v>2.2</v>
      </c>
      <c r="J48" s="38">
        <v>1.1</v>
      </c>
      <c r="K48" s="38"/>
      <c r="L48" s="38"/>
      <c r="M48" s="38"/>
      <c r="N48" s="38"/>
      <c r="O48" s="38"/>
      <c r="P48" s="39">
        <v>2</v>
      </c>
      <c r="Q48" s="108">
        <f t="shared" si="2"/>
        <v>16.159292035398234</v>
      </c>
      <c r="R48" s="108">
        <f t="shared" si="3"/>
        <v>2.1007079646017672</v>
      </c>
      <c r="S48" s="108">
        <v>18.26</v>
      </c>
      <c r="T48" s="70">
        <v>109</v>
      </c>
      <c r="U48" s="101">
        <f t="shared" si="4"/>
        <v>1990.3400000000001</v>
      </c>
      <c r="V48" s="27" t="s">
        <v>143</v>
      </c>
      <c r="W48" s="37" t="s">
        <v>313</v>
      </c>
      <c r="X48" s="101">
        <f t="shared" si="5"/>
        <v>398.06800000000004</v>
      </c>
      <c r="Y48" s="101">
        <f t="shared" si="6"/>
        <v>2388.4080000000004</v>
      </c>
    </row>
    <row r="49" spans="1:25" ht="24" thickBot="1">
      <c r="A49" s="27">
        <v>32</v>
      </c>
      <c r="B49" s="62" t="s">
        <v>532</v>
      </c>
      <c r="C49" s="110">
        <v>1</v>
      </c>
      <c r="D49" s="34" t="s">
        <v>687</v>
      </c>
      <c r="E49" s="37" t="s">
        <v>101</v>
      </c>
      <c r="F49" s="36" t="s">
        <v>900</v>
      </c>
      <c r="G49" s="37">
        <v>3</v>
      </c>
      <c r="H49" s="65">
        <f t="shared" si="0"/>
        <v>10.5</v>
      </c>
      <c r="I49" s="27">
        <f t="shared" si="1"/>
        <v>21</v>
      </c>
      <c r="J49" s="38">
        <v>10.5</v>
      </c>
      <c r="K49" s="38"/>
      <c r="L49" s="38"/>
      <c r="M49" s="38"/>
      <c r="N49" s="38"/>
      <c r="O49" s="38"/>
      <c r="P49" s="39">
        <v>2</v>
      </c>
      <c r="Q49" s="108">
        <f t="shared" si="2"/>
        <v>28.663716814159294</v>
      </c>
      <c r="R49" s="108">
        <f t="shared" si="3"/>
        <v>3.726283185840707</v>
      </c>
      <c r="S49" s="108">
        <v>32.39</v>
      </c>
      <c r="T49" s="70">
        <v>109</v>
      </c>
      <c r="U49" s="101">
        <f t="shared" si="4"/>
        <v>3530.51</v>
      </c>
      <c r="V49" s="27" t="s">
        <v>143</v>
      </c>
      <c r="W49" s="37" t="s">
        <v>313</v>
      </c>
      <c r="X49" s="101">
        <f t="shared" si="5"/>
        <v>706.1020000000001</v>
      </c>
      <c r="Y49" s="101">
        <f t="shared" si="6"/>
        <v>4236.612</v>
      </c>
    </row>
    <row r="50" spans="1:25" ht="24" thickBot="1">
      <c r="A50" s="27">
        <v>33</v>
      </c>
      <c r="B50" s="62" t="s">
        <v>533</v>
      </c>
      <c r="C50" s="110">
        <v>2</v>
      </c>
      <c r="D50" s="34" t="s">
        <v>688</v>
      </c>
      <c r="E50" s="37" t="s">
        <v>101</v>
      </c>
      <c r="F50" s="36" t="s">
        <v>901</v>
      </c>
      <c r="G50" s="37">
        <v>4</v>
      </c>
      <c r="H50" s="65">
        <f t="shared" si="0"/>
        <v>7.1</v>
      </c>
      <c r="I50" s="27">
        <f t="shared" si="1"/>
        <v>14.2</v>
      </c>
      <c r="J50" s="38">
        <v>7.1</v>
      </c>
      <c r="K50" s="38"/>
      <c r="L50" s="38"/>
      <c r="M50" s="38"/>
      <c r="N50" s="38"/>
      <c r="O50" s="38"/>
      <c r="P50" s="39">
        <v>2</v>
      </c>
      <c r="Q50" s="108">
        <f t="shared" si="2"/>
        <v>24.141592920353986</v>
      </c>
      <c r="R50" s="108">
        <f t="shared" si="3"/>
        <v>3.138407079646015</v>
      </c>
      <c r="S50" s="108">
        <v>27.28</v>
      </c>
      <c r="T50" s="70">
        <v>109</v>
      </c>
      <c r="U50" s="101">
        <f t="shared" si="4"/>
        <v>2973.52</v>
      </c>
      <c r="V50" s="27" t="s">
        <v>143</v>
      </c>
      <c r="W50" s="37" t="s">
        <v>313</v>
      </c>
      <c r="X50" s="101">
        <f t="shared" si="5"/>
        <v>594.7040000000001</v>
      </c>
      <c r="Y50" s="101">
        <f t="shared" si="6"/>
        <v>3568.224</v>
      </c>
    </row>
    <row r="51" spans="1:25" ht="24" thickBot="1">
      <c r="A51" s="27">
        <v>34</v>
      </c>
      <c r="B51" s="62" t="s">
        <v>534</v>
      </c>
      <c r="C51" s="110">
        <v>2</v>
      </c>
      <c r="D51" s="34" t="s">
        <v>689</v>
      </c>
      <c r="E51" s="37" t="s">
        <v>101</v>
      </c>
      <c r="F51" s="36" t="s">
        <v>901</v>
      </c>
      <c r="G51" s="37">
        <v>3</v>
      </c>
      <c r="H51" s="65">
        <f t="shared" si="0"/>
        <v>7.1</v>
      </c>
      <c r="I51" s="27">
        <f t="shared" si="1"/>
        <v>14.2</v>
      </c>
      <c r="J51" s="38">
        <v>7.1</v>
      </c>
      <c r="K51" s="38"/>
      <c r="L51" s="38"/>
      <c r="M51" s="38"/>
      <c r="N51" s="38"/>
      <c r="O51" s="38"/>
      <c r="P51" s="39">
        <v>2</v>
      </c>
      <c r="Q51" s="108">
        <f t="shared" si="2"/>
        <v>24.141592920353986</v>
      </c>
      <c r="R51" s="108">
        <f t="shared" si="3"/>
        <v>3.138407079646015</v>
      </c>
      <c r="S51" s="108">
        <v>27.28</v>
      </c>
      <c r="T51" s="70">
        <v>109</v>
      </c>
      <c r="U51" s="101">
        <f t="shared" si="4"/>
        <v>2973.52</v>
      </c>
      <c r="V51" s="27" t="s">
        <v>143</v>
      </c>
      <c r="W51" s="37" t="s">
        <v>313</v>
      </c>
      <c r="X51" s="101">
        <f t="shared" si="5"/>
        <v>594.7040000000001</v>
      </c>
      <c r="Y51" s="101">
        <f t="shared" si="6"/>
        <v>3568.224</v>
      </c>
    </row>
    <row r="52" spans="1:25" ht="24" thickBot="1">
      <c r="A52" s="27">
        <v>35</v>
      </c>
      <c r="B52" s="62" t="s">
        <v>535</v>
      </c>
      <c r="C52" s="110">
        <v>2</v>
      </c>
      <c r="D52" s="34" t="s">
        <v>690</v>
      </c>
      <c r="E52" s="37" t="s">
        <v>101</v>
      </c>
      <c r="F52" s="36" t="s">
        <v>897</v>
      </c>
      <c r="G52" s="37">
        <v>2</v>
      </c>
      <c r="H52" s="65">
        <f t="shared" si="0"/>
        <v>5</v>
      </c>
      <c r="I52" s="27">
        <f t="shared" si="1"/>
        <v>10</v>
      </c>
      <c r="J52" s="38">
        <v>5</v>
      </c>
      <c r="K52" s="38"/>
      <c r="L52" s="38"/>
      <c r="M52" s="38"/>
      <c r="N52" s="38"/>
      <c r="O52" s="38"/>
      <c r="P52" s="39">
        <v>2</v>
      </c>
      <c r="Q52" s="108">
        <f t="shared" si="2"/>
        <v>21.353982300884958</v>
      </c>
      <c r="R52" s="108">
        <f t="shared" si="3"/>
        <v>2.776017699115041</v>
      </c>
      <c r="S52" s="108">
        <v>24.13</v>
      </c>
      <c r="T52" s="70">
        <v>109</v>
      </c>
      <c r="U52" s="101">
        <f t="shared" si="4"/>
        <v>2630.17</v>
      </c>
      <c r="V52" s="27" t="s">
        <v>143</v>
      </c>
      <c r="W52" s="37" t="s">
        <v>313</v>
      </c>
      <c r="X52" s="101">
        <f t="shared" si="5"/>
        <v>526.034</v>
      </c>
      <c r="Y52" s="101">
        <f t="shared" si="6"/>
        <v>3156.204</v>
      </c>
    </row>
    <row r="53" spans="1:25" ht="24" thickBot="1">
      <c r="A53" s="27">
        <v>36</v>
      </c>
      <c r="B53" s="62" t="s">
        <v>536</v>
      </c>
      <c r="C53" s="110" t="s">
        <v>140</v>
      </c>
      <c r="D53" s="34" t="s">
        <v>691</v>
      </c>
      <c r="E53" s="37" t="s">
        <v>101</v>
      </c>
      <c r="F53" s="36" t="s">
        <v>902</v>
      </c>
      <c r="G53" s="37">
        <v>3</v>
      </c>
      <c r="H53" s="65">
        <f t="shared" si="0"/>
        <v>6</v>
      </c>
      <c r="I53" s="27">
        <f t="shared" si="1"/>
        <v>12</v>
      </c>
      <c r="J53" s="38">
        <v>6</v>
      </c>
      <c r="K53" s="38"/>
      <c r="L53" s="38"/>
      <c r="M53" s="38"/>
      <c r="N53" s="38"/>
      <c r="O53" s="38"/>
      <c r="P53" s="39">
        <v>2</v>
      </c>
      <c r="Q53" s="108">
        <f t="shared" si="2"/>
        <v>22.681415929203542</v>
      </c>
      <c r="R53" s="108">
        <f t="shared" si="3"/>
        <v>2.948584070796457</v>
      </c>
      <c r="S53" s="108">
        <v>25.63</v>
      </c>
      <c r="T53" s="70">
        <v>109</v>
      </c>
      <c r="U53" s="101">
        <f t="shared" si="4"/>
        <v>2793.67</v>
      </c>
      <c r="V53" s="27" t="s">
        <v>143</v>
      </c>
      <c r="W53" s="37" t="s">
        <v>313</v>
      </c>
      <c r="X53" s="101">
        <f t="shared" si="5"/>
        <v>558.734</v>
      </c>
      <c r="Y53" s="101">
        <f t="shared" si="6"/>
        <v>3352.404</v>
      </c>
    </row>
    <row r="54" spans="1:25" ht="24" thickBot="1">
      <c r="A54" s="27">
        <v>37</v>
      </c>
      <c r="B54" s="62" t="s">
        <v>537</v>
      </c>
      <c r="C54" s="110">
        <v>2</v>
      </c>
      <c r="D54" s="34" t="s">
        <v>79</v>
      </c>
      <c r="E54" s="37" t="s">
        <v>101</v>
      </c>
      <c r="F54" s="44" t="s">
        <v>903</v>
      </c>
      <c r="G54" s="37">
        <v>3</v>
      </c>
      <c r="H54" s="65">
        <f t="shared" si="0"/>
        <v>17</v>
      </c>
      <c r="I54" s="27">
        <f t="shared" si="1"/>
        <v>34</v>
      </c>
      <c r="J54" s="38">
        <v>5</v>
      </c>
      <c r="K54" s="38"/>
      <c r="L54" s="38"/>
      <c r="M54" s="38">
        <v>12</v>
      </c>
      <c r="N54" s="38"/>
      <c r="O54" s="38"/>
      <c r="P54" s="39">
        <v>2</v>
      </c>
      <c r="Q54" s="108">
        <f t="shared" si="2"/>
        <v>36.75221238938054</v>
      </c>
      <c r="R54" s="108">
        <f t="shared" si="3"/>
        <v>4.7777876106194626</v>
      </c>
      <c r="S54" s="108">
        <v>41.53</v>
      </c>
      <c r="T54" s="70">
        <v>109</v>
      </c>
      <c r="U54" s="101">
        <f t="shared" si="4"/>
        <v>4526.77</v>
      </c>
      <c r="V54" s="27" t="s">
        <v>143</v>
      </c>
      <c r="W54" s="37" t="s">
        <v>313</v>
      </c>
      <c r="X54" s="101">
        <f t="shared" si="5"/>
        <v>905.3540000000002</v>
      </c>
      <c r="Y54" s="101">
        <f t="shared" si="6"/>
        <v>5432.124000000001</v>
      </c>
    </row>
    <row r="55" spans="1:25" ht="24" thickBot="1">
      <c r="A55" s="27">
        <v>38</v>
      </c>
      <c r="B55" s="62" t="s">
        <v>538</v>
      </c>
      <c r="C55" s="110">
        <v>1</v>
      </c>
      <c r="D55" s="34" t="s">
        <v>692</v>
      </c>
      <c r="E55" s="37" t="s">
        <v>101</v>
      </c>
      <c r="F55" s="36" t="s">
        <v>904</v>
      </c>
      <c r="G55" s="37">
        <v>2</v>
      </c>
      <c r="H55" s="65">
        <f t="shared" si="0"/>
        <v>12</v>
      </c>
      <c r="I55" s="27">
        <f t="shared" si="1"/>
        <v>24</v>
      </c>
      <c r="J55" s="38"/>
      <c r="K55" s="38"/>
      <c r="L55" s="38"/>
      <c r="M55" s="38">
        <v>12</v>
      </c>
      <c r="N55" s="38"/>
      <c r="O55" s="38"/>
      <c r="P55" s="39">
        <v>2</v>
      </c>
      <c r="Q55" s="108">
        <f t="shared" si="2"/>
        <v>28.141592920353986</v>
      </c>
      <c r="R55" s="108">
        <f t="shared" si="3"/>
        <v>3.6584070796460146</v>
      </c>
      <c r="S55" s="108">
        <v>31.8</v>
      </c>
      <c r="T55" s="70">
        <v>109</v>
      </c>
      <c r="U55" s="101">
        <f t="shared" si="4"/>
        <v>3466.2000000000003</v>
      </c>
      <c r="V55" s="27" t="s">
        <v>143</v>
      </c>
      <c r="W55" s="37" t="s">
        <v>313</v>
      </c>
      <c r="X55" s="101">
        <f t="shared" si="5"/>
        <v>693.2400000000001</v>
      </c>
      <c r="Y55" s="101">
        <f t="shared" si="6"/>
        <v>4159.4400000000005</v>
      </c>
    </row>
    <row r="56" spans="1:25" ht="24" thickBot="1">
      <c r="A56" s="27">
        <v>39</v>
      </c>
      <c r="B56" s="62" t="s">
        <v>539</v>
      </c>
      <c r="C56" s="111">
        <v>2</v>
      </c>
      <c r="D56" s="34" t="s">
        <v>693</v>
      </c>
      <c r="E56" s="37" t="s">
        <v>101</v>
      </c>
      <c r="F56" s="36" t="s">
        <v>876</v>
      </c>
      <c r="G56" s="37">
        <v>3</v>
      </c>
      <c r="H56" s="65">
        <f t="shared" si="0"/>
        <v>19.3</v>
      </c>
      <c r="I56" s="27">
        <f t="shared" si="1"/>
        <v>38.6</v>
      </c>
      <c r="J56" s="38">
        <v>1</v>
      </c>
      <c r="K56" s="38"/>
      <c r="L56" s="38">
        <v>9.5</v>
      </c>
      <c r="M56" s="38"/>
      <c r="N56" s="38">
        <v>8.8</v>
      </c>
      <c r="O56" s="38"/>
      <c r="P56" s="39">
        <v>2</v>
      </c>
      <c r="Q56" s="108">
        <f t="shared" si="2"/>
        <v>40.5929203539823</v>
      </c>
      <c r="R56" s="108">
        <f t="shared" si="3"/>
        <v>5.277079646017697</v>
      </c>
      <c r="S56" s="108">
        <v>45.87</v>
      </c>
      <c r="T56" s="70">
        <v>109</v>
      </c>
      <c r="U56" s="101">
        <f t="shared" si="4"/>
        <v>4999.83</v>
      </c>
      <c r="V56" s="27" t="s">
        <v>143</v>
      </c>
      <c r="W56" s="37" t="s">
        <v>313</v>
      </c>
      <c r="X56" s="101">
        <f t="shared" si="5"/>
        <v>999.966</v>
      </c>
      <c r="Y56" s="101">
        <f t="shared" si="6"/>
        <v>5999.796</v>
      </c>
    </row>
    <row r="57" spans="1:25" ht="24" thickBot="1">
      <c r="A57" s="27">
        <v>40</v>
      </c>
      <c r="B57" s="62" t="s">
        <v>540</v>
      </c>
      <c r="C57" s="110">
        <v>2</v>
      </c>
      <c r="D57" s="34" t="s">
        <v>79</v>
      </c>
      <c r="E57" s="37" t="s">
        <v>101</v>
      </c>
      <c r="F57" s="36" t="s">
        <v>905</v>
      </c>
      <c r="G57" s="37">
        <v>4</v>
      </c>
      <c r="H57" s="65">
        <f t="shared" si="0"/>
        <v>10.5</v>
      </c>
      <c r="I57" s="27">
        <f t="shared" si="1"/>
        <v>21</v>
      </c>
      <c r="J57" s="38"/>
      <c r="K57" s="38"/>
      <c r="L57" s="38"/>
      <c r="M57" s="38">
        <v>10.5</v>
      </c>
      <c r="N57" s="38"/>
      <c r="O57" s="38"/>
      <c r="P57" s="39">
        <v>2</v>
      </c>
      <c r="Q57" s="108">
        <f t="shared" si="2"/>
        <v>26.460176991150444</v>
      </c>
      <c r="R57" s="108">
        <f t="shared" si="3"/>
        <v>3.4398230088495545</v>
      </c>
      <c r="S57" s="108">
        <v>29.9</v>
      </c>
      <c r="T57" s="70">
        <v>109</v>
      </c>
      <c r="U57" s="101">
        <f t="shared" si="4"/>
        <v>3259.1</v>
      </c>
      <c r="V57" s="27" t="s">
        <v>143</v>
      </c>
      <c r="W57" s="37" t="s">
        <v>313</v>
      </c>
      <c r="X57" s="101">
        <f t="shared" si="5"/>
        <v>651.82</v>
      </c>
      <c r="Y57" s="101">
        <f t="shared" si="6"/>
        <v>3910.92</v>
      </c>
    </row>
    <row r="58" spans="1:25" ht="24" thickBot="1">
      <c r="A58" s="27">
        <v>41</v>
      </c>
      <c r="B58" s="62" t="s">
        <v>541</v>
      </c>
      <c r="C58" s="110">
        <v>2</v>
      </c>
      <c r="D58" s="34" t="s">
        <v>694</v>
      </c>
      <c r="E58" s="37" t="s">
        <v>101</v>
      </c>
      <c r="F58" s="36" t="s">
        <v>906</v>
      </c>
      <c r="G58" s="37">
        <v>2</v>
      </c>
      <c r="H58" s="65">
        <f t="shared" si="0"/>
        <v>10</v>
      </c>
      <c r="I58" s="27">
        <f t="shared" si="1"/>
        <v>20</v>
      </c>
      <c r="J58" s="38"/>
      <c r="K58" s="38"/>
      <c r="L58" s="38">
        <v>4</v>
      </c>
      <c r="M58" s="38">
        <v>6</v>
      </c>
      <c r="N58" s="38"/>
      <c r="O58" s="38"/>
      <c r="P58" s="39">
        <v>2</v>
      </c>
      <c r="Q58" s="108">
        <f t="shared" si="2"/>
        <v>25.06194690265487</v>
      </c>
      <c r="R58" s="108">
        <f t="shared" si="3"/>
        <v>3.2580530973451296</v>
      </c>
      <c r="S58" s="108">
        <v>28.32</v>
      </c>
      <c r="T58" s="70">
        <v>109</v>
      </c>
      <c r="U58" s="101">
        <f t="shared" si="4"/>
        <v>3086.88</v>
      </c>
      <c r="V58" s="27" t="s">
        <v>143</v>
      </c>
      <c r="W58" s="37" t="s">
        <v>313</v>
      </c>
      <c r="X58" s="101">
        <f t="shared" si="5"/>
        <v>617.3760000000001</v>
      </c>
      <c r="Y58" s="101">
        <f t="shared" si="6"/>
        <v>3704.2560000000003</v>
      </c>
    </row>
    <row r="59" spans="1:25" ht="24" thickBot="1">
      <c r="A59" s="27">
        <v>42</v>
      </c>
      <c r="B59" s="62" t="s">
        <v>542</v>
      </c>
      <c r="C59" s="110">
        <v>2</v>
      </c>
      <c r="D59" s="34" t="s">
        <v>695</v>
      </c>
      <c r="E59" s="37" t="s">
        <v>101</v>
      </c>
      <c r="F59" s="36" t="s">
        <v>907</v>
      </c>
      <c r="G59" s="37">
        <v>3</v>
      </c>
      <c r="H59" s="65">
        <f t="shared" si="0"/>
        <v>3.6</v>
      </c>
      <c r="I59" s="27">
        <f t="shared" si="1"/>
        <v>7.2</v>
      </c>
      <c r="J59" s="38"/>
      <c r="K59" s="38"/>
      <c r="L59" s="38">
        <v>3.6</v>
      </c>
      <c r="M59" s="38"/>
      <c r="N59" s="38"/>
      <c r="O59" s="38"/>
      <c r="P59" s="39">
        <v>1</v>
      </c>
      <c r="Q59" s="108">
        <f t="shared" si="2"/>
        <v>12.353982300884958</v>
      </c>
      <c r="R59" s="108">
        <f t="shared" si="3"/>
        <v>1.6060176991150428</v>
      </c>
      <c r="S59" s="108">
        <v>13.96</v>
      </c>
      <c r="T59" s="70">
        <v>109</v>
      </c>
      <c r="U59" s="101">
        <f t="shared" si="4"/>
        <v>1521.64</v>
      </c>
      <c r="V59" s="27" t="s">
        <v>143</v>
      </c>
      <c r="W59" s="37" t="s">
        <v>313</v>
      </c>
      <c r="X59" s="101">
        <f t="shared" si="5"/>
        <v>304.32800000000003</v>
      </c>
      <c r="Y59" s="101">
        <f t="shared" si="6"/>
        <v>1825.968</v>
      </c>
    </row>
    <row r="60" spans="1:25" ht="24" thickBot="1">
      <c r="A60" s="27">
        <v>43</v>
      </c>
      <c r="B60" s="62" t="s">
        <v>543</v>
      </c>
      <c r="C60" s="110">
        <v>1</v>
      </c>
      <c r="D60" s="34" t="s">
        <v>673</v>
      </c>
      <c r="E60" s="37" t="s">
        <v>101</v>
      </c>
      <c r="F60" s="36" t="s">
        <v>908</v>
      </c>
      <c r="G60" s="37">
        <v>3</v>
      </c>
      <c r="H60" s="65">
        <f t="shared" si="0"/>
        <v>2.3</v>
      </c>
      <c r="I60" s="27">
        <f t="shared" si="1"/>
        <v>4.6</v>
      </c>
      <c r="J60" s="38"/>
      <c r="K60" s="38"/>
      <c r="L60" s="38">
        <v>2.3</v>
      </c>
      <c r="M60" s="38"/>
      <c r="N60" s="38"/>
      <c r="O60" s="38"/>
      <c r="P60" s="39">
        <v>2</v>
      </c>
      <c r="Q60" s="108">
        <f t="shared" si="2"/>
        <v>16.796460176991154</v>
      </c>
      <c r="R60" s="108">
        <f t="shared" si="3"/>
        <v>2.1835398230088465</v>
      </c>
      <c r="S60" s="108">
        <v>18.98</v>
      </c>
      <c r="T60" s="70">
        <v>109</v>
      </c>
      <c r="U60" s="101">
        <f t="shared" si="4"/>
        <v>2068.82</v>
      </c>
      <c r="V60" s="27" t="s">
        <v>143</v>
      </c>
      <c r="W60" s="37" t="s">
        <v>313</v>
      </c>
      <c r="X60" s="101">
        <f t="shared" si="5"/>
        <v>413.76400000000007</v>
      </c>
      <c r="Y60" s="101">
        <f t="shared" si="6"/>
        <v>2482.5840000000003</v>
      </c>
    </row>
    <row r="61" spans="1:25" ht="24" thickBot="1">
      <c r="A61" s="27">
        <v>44</v>
      </c>
      <c r="B61" s="62" t="s">
        <v>544</v>
      </c>
      <c r="C61" s="110">
        <v>1</v>
      </c>
      <c r="D61" s="34" t="s">
        <v>696</v>
      </c>
      <c r="E61" s="37" t="s">
        <v>101</v>
      </c>
      <c r="F61" s="36" t="s">
        <v>909</v>
      </c>
      <c r="G61" s="37">
        <v>3</v>
      </c>
      <c r="H61" s="65">
        <f t="shared" si="0"/>
        <v>5.5</v>
      </c>
      <c r="I61" s="27">
        <f t="shared" si="1"/>
        <v>11</v>
      </c>
      <c r="J61" s="38">
        <v>5.5</v>
      </c>
      <c r="K61" s="38"/>
      <c r="L61" s="38"/>
      <c r="M61" s="38"/>
      <c r="N61" s="38"/>
      <c r="O61" s="38"/>
      <c r="P61" s="39">
        <v>2</v>
      </c>
      <c r="Q61" s="108">
        <f t="shared" si="2"/>
        <v>22.01769911504425</v>
      </c>
      <c r="R61" s="108">
        <f t="shared" si="3"/>
        <v>2.8623008849557507</v>
      </c>
      <c r="S61" s="108">
        <v>24.88</v>
      </c>
      <c r="T61" s="70">
        <v>109</v>
      </c>
      <c r="U61" s="101">
        <f t="shared" si="4"/>
        <v>2711.92</v>
      </c>
      <c r="V61" s="27" t="s">
        <v>143</v>
      </c>
      <c r="W61" s="37" t="s">
        <v>313</v>
      </c>
      <c r="X61" s="101">
        <f t="shared" si="5"/>
        <v>542.384</v>
      </c>
      <c r="Y61" s="101">
        <f t="shared" si="6"/>
        <v>3254.304</v>
      </c>
    </row>
    <row r="62" spans="1:25" ht="24" thickBot="1">
      <c r="A62" s="27">
        <v>45</v>
      </c>
      <c r="B62" s="62" t="s">
        <v>545</v>
      </c>
      <c r="C62" s="110">
        <v>1</v>
      </c>
      <c r="D62" s="34" t="s">
        <v>673</v>
      </c>
      <c r="E62" s="37" t="s">
        <v>101</v>
      </c>
      <c r="F62" s="36" t="s">
        <v>910</v>
      </c>
      <c r="G62" s="37">
        <v>3</v>
      </c>
      <c r="H62" s="65">
        <f t="shared" si="0"/>
        <v>2.3</v>
      </c>
      <c r="I62" s="27">
        <f t="shared" si="1"/>
        <v>4.6</v>
      </c>
      <c r="J62" s="38"/>
      <c r="K62" s="38"/>
      <c r="L62" s="38">
        <v>2.3</v>
      </c>
      <c r="M62" s="38"/>
      <c r="N62" s="38"/>
      <c r="O62" s="38"/>
      <c r="P62" s="39">
        <v>2</v>
      </c>
      <c r="Q62" s="108">
        <f t="shared" si="2"/>
        <v>16.796460176991154</v>
      </c>
      <c r="R62" s="108">
        <f t="shared" si="3"/>
        <v>2.1835398230088465</v>
      </c>
      <c r="S62" s="108">
        <v>18.98</v>
      </c>
      <c r="T62" s="70">
        <v>109</v>
      </c>
      <c r="U62" s="101">
        <f t="shared" si="4"/>
        <v>2068.82</v>
      </c>
      <c r="V62" s="27" t="s">
        <v>143</v>
      </c>
      <c r="W62" s="37" t="s">
        <v>313</v>
      </c>
      <c r="X62" s="101">
        <f t="shared" si="5"/>
        <v>413.76400000000007</v>
      </c>
      <c r="Y62" s="101">
        <f t="shared" si="6"/>
        <v>2482.5840000000003</v>
      </c>
    </row>
    <row r="63" spans="1:25" ht="24" thickBot="1">
      <c r="A63" s="27">
        <v>46</v>
      </c>
      <c r="B63" s="62" t="s">
        <v>546</v>
      </c>
      <c r="C63" s="110">
        <v>2</v>
      </c>
      <c r="D63" s="34" t="s">
        <v>697</v>
      </c>
      <c r="E63" s="37" t="s">
        <v>101</v>
      </c>
      <c r="F63" s="36" t="s">
        <v>911</v>
      </c>
      <c r="G63" s="37">
        <v>2</v>
      </c>
      <c r="H63" s="65">
        <f t="shared" si="0"/>
        <v>20</v>
      </c>
      <c r="I63" s="27">
        <f t="shared" si="1"/>
        <v>40</v>
      </c>
      <c r="J63" s="38"/>
      <c r="K63" s="38"/>
      <c r="L63" s="38">
        <v>10</v>
      </c>
      <c r="M63" s="38"/>
      <c r="N63" s="38">
        <v>10</v>
      </c>
      <c r="O63" s="38"/>
      <c r="P63" s="39">
        <v>2</v>
      </c>
      <c r="Q63" s="108">
        <f t="shared" si="2"/>
        <v>42.00000000000001</v>
      </c>
      <c r="R63" s="108">
        <f t="shared" si="3"/>
        <v>5.459999999999994</v>
      </c>
      <c r="S63" s="108">
        <v>47.46</v>
      </c>
      <c r="T63" s="70">
        <v>109</v>
      </c>
      <c r="U63" s="101">
        <f t="shared" si="4"/>
        <v>5173.14</v>
      </c>
      <c r="V63" s="27" t="s">
        <v>143</v>
      </c>
      <c r="W63" s="37" t="s">
        <v>313</v>
      </c>
      <c r="X63" s="101">
        <f t="shared" si="5"/>
        <v>1034.6280000000002</v>
      </c>
      <c r="Y63" s="101">
        <f t="shared" si="6"/>
        <v>6207.768</v>
      </c>
    </row>
    <row r="64" spans="1:25" ht="24" thickBot="1">
      <c r="A64" s="27">
        <v>47</v>
      </c>
      <c r="B64" s="62" t="s">
        <v>547</v>
      </c>
      <c r="C64" s="110">
        <v>2</v>
      </c>
      <c r="D64" s="34" t="s">
        <v>682</v>
      </c>
      <c r="E64" s="37" t="s">
        <v>101</v>
      </c>
      <c r="F64" s="36" t="s">
        <v>912</v>
      </c>
      <c r="G64" s="37">
        <v>3</v>
      </c>
      <c r="H64" s="65">
        <f t="shared" si="0"/>
        <v>20</v>
      </c>
      <c r="I64" s="27">
        <f t="shared" si="1"/>
        <v>40</v>
      </c>
      <c r="J64" s="38"/>
      <c r="K64" s="38"/>
      <c r="L64" s="38">
        <v>20</v>
      </c>
      <c r="M64" s="38"/>
      <c r="N64" s="38"/>
      <c r="O64" s="38"/>
      <c r="P64" s="39">
        <v>2</v>
      </c>
      <c r="Q64" s="108">
        <f t="shared" si="2"/>
        <v>37.796460176991154</v>
      </c>
      <c r="R64" s="108">
        <f t="shared" si="3"/>
        <v>4.913539823008847</v>
      </c>
      <c r="S64" s="108">
        <v>42.71</v>
      </c>
      <c r="T64" s="70">
        <v>109</v>
      </c>
      <c r="U64" s="101">
        <f t="shared" si="4"/>
        <v>4655.39</v>
      </c>
      <c r="V64" s="27" t="s">
        <v>143</v>
      </c>
      <c r="W64" s="37" t="s">
        <v>313</v>
      </c>
      <c r="X64" s="101">
        <f t="shared" si="5"/>
        <v>931.0780000000001</v>
      </c>
      <c r="Y64" s="101">
        <f t="shared" si="6"/>
        <v>5586.468000000001</v>
      </c>
    </row>
    <row r="65" spans="1:25" ht="24" thickBot="1">
      <c r="A65" s="27">
        <v>48</v>
      </c>
      <c r="B65" s="62" t="s">
        <v>548</v>
      </c>
      <c r="C65" s="110">
        <v>1</v>
      </c>
      <c r="D65" s="34" t="s">
        <v>698</v>
      </c>
      <c r="E65" s="37" t="s">
        <v>101</v>
      </c>
      <c r="F65" s="36" t="s">
        <v>913</v>
      </c>
      <c r="G65" s="37">
        <v>2</v>
      </c>
      <c r="H65" s="65">
        <f t="shared" si="0"/>
        <v>2.2</v>
      </c>
      <c r="I65" s="27">
        <f t="shared" si="1"/>
        <v>4.4</v>
      </c>
      <c r="J65" s="38"/>
      <c r="K65" s="38"/>
      <c r="L65" s="38">
        <v>2.2</v>
      </c>
      <c r="M65" s="38"/>
      <c r="N65" s="38"/>
      <c r="O65" s="38"/>
      <c r="P65" s="39">
        <v>2</v>
      </c>
      <c r="Q65" s="108">
        <f t="shared" si="2"/>
        <v>16.69911504424779</v>
      </c>
      <c r="R65" s="108">
        <f t="shared" si="3"/>
        <v>2.1708849557522107</v>
      </c>
      <c r="S65" s="108">
        <v>18.87</v>
      </c>
      <c r="T65" s="70">
        <v>109</v>
      </c>
      <c r="U65" s="101">
        <f t="shared" si="4"/>
        <v>2056.83</v>
      </c>
      <c r="V65" s="27" t="s">
        <v>143</v>
      </c>
      <c r="W65" s="37" t="s">
        <v>313</v>
      </c>
      <c r="X65" s="101">
        <f t="shared" si="5"/>
        <v>411.366</v>
      </c>
      <c r="Y65" s="101">
        <f t="shared" si="6"/>
        <v>2468.196</v>
      </c>
    </row>
    <row r="66" spans="1:25" ht="24" thickBot="1">
      <c r="A66" s="27">
        <v>49</v>
      </c>
      <c r="B66" s="62" t="s">
        <v>549</v>
      </c>
      <c r="C66" s="110">
        <v>2</v>
      </c>
      <c r="D66" s="34" t="s">
        <v>695</v>
      </c>
      <c r="E66" s="37" t="s">
        <v>101</v>
      </c>
      <c r="F66" s="36" t="s">
        <v>874</v>
      </c>
      <c r="G66" s="37">
        <v>2</v>
      </c>
      <c r="H66" s="65">
        <f t="shared" si="0"/>
        <v>5</v>
      </c>
      <c r="I66" s="27">
        <f t="shared" si="1"/>
        <v>10</v>
      </c>
      <c r="J66" s="38"/>
      <c r="K66" s="38"/>
      <c r="L66" s="38">
        <v>5</v>
      </c>
      <c r="M66" s="38"/>
      <c r="N66" s="38"/>
      <c r="O66" s="38"/>
      <c r="P66" s="39">
        <v>2</v>
      </c>
      <c r="Q66" s="108">
        <f t="shared" si="2"/>
        <v>19.247787610619472</v>
      </c>
      <c r="R66" s="108">
        <f t="shared" si="3"/>
        <v>2.502212389380528</v>
      </c>
      <c r="S66" s="108">
        <v>21.75</v>
      </c>
      <c r="T66" s="70">
        <v>109</v>
      </c>
      <c r="U66" s="101">
        <f t="shared" si="4"/>
        <v>2370.75</v>
      </c>
      <c r="V66" s="27" t="s">
        <v>143</v>
      </c>
      <c r="W66" s="37" t="s">
        <v>313</v>
      </c>
      <c r="X66" s="101">
        <f t="shared" si="5"/>
        <v>474.15000000000003</v>
      </c>
      <c r="Y66" s="101">
        <f t="shared" si="6"/>
        <v>2844.9</v>
      </c>
    </row>
    <row r="67" spans="1:25" ht="24" thickBot="1">
      <c r="A67" s="27">
        <v>50</v>
      </c>
      <c r="B67" s="62" t="s">
        <v>550</v>
      </c>
      <c r="C67" s="110">
        <v>2</v>
      </c>
      <c r="D67" s="34" t="s">
        <v>682</v>
      </c>
      <c r="E67" s="37" t="s">
        <v>101</v>
      </c>
      <c r="F67" s="36" t="s">
        <v>914</v>
      </c>
      <c r="G67" s="37">
        <v>3</v>
      </c>
      <c r="H67" s="65">
        <f t="shared" si="0"/>
        <v>24.6</v>
      </c>
      <c r="I67" s="27">
        <f t="shared" si="1"/>
        <v>49.2</v>
      </c>
      <c r="J67" s="38"/>
      <c r="K67" s="38"/>
      <c r="L67" s="38">
        <v>24.6</v>
      </c>
      <c r="M67" s="38"/>
      <c r="N67" s="38"/>
      <c r="O67" s="38"/>
      <c r="P67" s="39">
        <v>2</v>
      </c>
      <c r="Q67" s="108">
        <f t="shared" si="2"/>
        <v>46.495575221238944</v>
      </c>
      <c r="R67" s="108">
        <f t="shared" si="3"/>
        <v>6.044424778761055</v>
      </c>
      <c r="S67" s="108">
        <v>52.54</v>
      </c>
      <c r="T67" s="70">
        <v>109</v>
      </c>
      <c r="U67" s="101">
        <f t="shared" si="4"/>
        <v>5726.86</v>
      </c>
      <c r="V67" s="27" t="s">
        <v>143</v>
      </c>
      <c r="W67" s="37" t="s">
        <v>313</v>
      </c>
      <c r="X67" s="101">
        <f t="shared" si="5"/>
        <v>1145.372</v>
      </c>
      <c r="Y67" s="101">
        <f t="shared" si="6"/>
        <v>6872.232</v>
      </c>
    </row>
    <row r="68" spans="1:25" ht="24" thickBot="1">
      <c r="A68" s="27">
        <v>51</v>
      </c>
      <c r="B68" s="62" t="s">
        <v>551</v>
      </c>
      <c r="C68" s="110">
        <v>2</v>
      </c>
      <c r="D68" s="34" t="s">
        <v>696</v>
      </c>
      <c r="E68" s="37" t="s">
        <v>101</v>
      </c>
      <c r="F68" s="36" t="s">
        <v>915</v>
      </c>
      <c r="G68" s="37">
        <v>2</v>
      </c>
      <c r="H68" s="65">
        <f t="shared" si="0"/>
        <v>3</v>
      </c>
      <c r="I68" s="27">
        <f t="shared" si="1"/>
        <v>6</v>
      </c>
      <c r="J68" s="38">
        <v>3</v>
      </c>
      <c r="K68" s="38"/>
      <c r="L68" s="38"/>
      <c r="M68" s="38"/>
      <c r="N68" s="38"/>
      <c r="O68" s="38"/>
      <c r="P68" s="39">
        <v>2</v>
      </c>
      <c r="Q68" s="108">
        <f t="shared" si="2"/>
        <v>18.690265486725668</v>
      </c>
      <c r="R68" s="108">
        <f t="shared" si="3"/>
        <v>2.429734513274333</v>
      </c>
      <c r="S68" s="108">
        <v>21.12</v>
      </c>
      <c r="T68" s="70">
        <v>109</v>
      </c>
      <c r="U68" s="101">
        <f t="shared" si="4"/>
        <v>2302.08</v>
      </c>
      <c r="V68" s="27" t="s">
        <v>143</v>
      </c>
      <c r="W68" s="37" t="s">
        <v>313</v>
      </c>
      <c r="X68" s="101">
        <f t="shared" si="5"/>
        <v>460.416</v>
      </c>
      <c r="Y68" s="101">
        <f t="shared" si="6"/>
        <v>2762.496</v>
      </c>
    </row>
    <row r="69" spans="1:25" ht="24" thickBot="1">
      <c r="A69" s="27">
        <v>52</v>
      </c>
      <c r="B69" s="62" t="s">
        <v>948</v>
      </c>
      <c r="C69" s="110">
        <v>1</v>
      </c>
      <c r="D69" s="34" t="s">
        <v>82</v>
      </c>
      <c r="E69" s="37" t="s">
        <v>101</v>
      </c>
      <c r="F69" s="36" t="s">
        <v>953</v>
      </c>
      <c r="G69" s="37">
        <v>4</v>
      </c>
      <c r="H69" s="65">
        <v>31</v>
      </c>
      <c r="I69" s="27">
        <v>62</v>
      </c>
      <c r="J69" s="38">
        <v>5</v>
      </c>
      <c r="K69" s="38"/>
      <c r="L69" s="38">
        <v>26</v>
      </c>
      <c r="M69" s="38"/>
      <c r="N69" s="38"/>
      <c r="O69" s="38"/>
      <c r="P69" s="39">
        <v>2</v>
      </c>
      <c r="Q69" s="108">
        <f t="shared" si="2"/>
        <v>87.23893805309736</v>
      </c>
      <c r="R69" s="108">
        <f t="shared" si="3"/>
        <v>11.341061946902641</v>
      </c>
      <c r="S69" s="108">
        <v>98.58</v>
      </c>
      <c r="T69" s="70">
        <v>109</v>
      </c>
      <c r="U69" s="101">
        <f t="shared" si="4"/>
        <v>10745.22</v>
      </c>
      <c r="V69" s="27" t="s">
        <v>144</v>
      </c>
      <c r="W69" s="37" t="s">
        <v>313</v>
      </c>
      <c r="X69" s="101">
        <f t="shared" si="5"/>
        <v>2149.044</v>
      </c>
      <c r="Y69" s="101">
        <f t="shared" si="6"/>
        <v>12894.264</v>
      </c>
    </row>
    <row r="70" spans="1:25" ht="24" thickBot="1">
      <c r="A70" s="27">
        <v>53</v>
      </c>
      <c r="B70" s="62" t="s">
        <v>949</v>
      </c>
      <c r="C70" s="110">
        <v>1</v>
      </c>
      <c r="D70" s="34" t="s">
        <v>82</v>
      </c>
      <c r="E70" s="37" t="s">
        <v>101</v>
      </c>
      <c r="F70" s="36" t="s">
        <v>954</v>
      </c>
      <c r="G70" s="37">
        <v>4</v>
      </c>
      <c r="H70" s="65">
        <v>26</v>
      </c>
      <c r="I70" s="27">
        <v>52</v>
      </c>
      <c r="J70" s="38">
        <v>5</v>
      </c>
      <c r="K70" s="38"/>
      <c r="L70" s="38">
        <v>21</v>
      </c>
      <c r="M70" s="38"/>
      <c r="N70" s="38"/>
      <c r="O70" s="38"/>
      <c r="P70" s="39">
        <v>2</v>
      </c>
      <c r="Q70" s="108">
        <f t="shared" si="2"/>
        <v>77.78761061946904</v>
      </c>
      <c r="R70" s="108">
        <f t="shared" si="3"/>
        <v>10.11238938053097</v>
      </c>
      <c r="S70" s="108">
        <v>87.9</v>
      </c>
      <c r="T70" s="70">
        <v>109</v>
      </c>
      <c r="U70" s="101">
        <f t="shared" si="4"/>
        <v>9581.1</v>
      </c>
      <c r="V70" s="27" t="s">
        <v>144</v>
      </c>
      <c r="W70" s="37" t="s">
        <v>313</v>
      </c>
      <c r="X70" s="101">
        <f t="shared" si="5"/>
        <v>1916.2200000000003</v>
      </c>
      <c r="Y70" s="101">
        <f t="shared" si="6"/>
        <v>11497.32</v>
      </c>
    </row>
    <row r="71" spans="1:25" ht="24" thickBot="1">
      <c r="A71" s="27">
        <v>54</v>
      </c>
      <c r="B71" s="62" t="s">
        <v>950</v>
      </c>
      <c r="C71" s="110">
        <v>1</v>
      </c>
      <c r="D71" s="34" t="s">
        <v>82</v>
      </c>
      <c r="E71" s="37" t="s">
        <v>101</v>
      </c>
      <c r="F71" s="36" t="s">
        <v>955</v>
      </c>
      <c r="G71" s="37">
        <v>3</v>
      </c>
      <c r="H71" s="65">
        <v>4</v>
      </c>
      <c r="I71" s="27">
        <v>8</v>
      </c>
      <c r="J71" s="38">
        <v>4</v>
      </c>
      <c r="K71" s="38"/>
      <c r="L71" s="38"/>
      <c r="M71" s="38"/>
      <c r="N71" s="38"/>
      <c r="O71" s="38"/>
      <c r="P71" s="39">
        <v>2</v>
      </c>
      <c r="Q71" s="108">
        <f t="shared" si="2"/>
        <v>46.56637168141593</v>
      </c>
      <c r="R71" s="108">
        <f t="shared" si="3"/>
        <v>6.053628318584067</v>
      </c>
      <c r="S71" s="108">
        <v>52.62</v>
      </c>
      <c r="T71" s="70">
        <v>109</v>
      </c>
      <c r="U71" s="101">
        <f t="shared" si="4"/>
        <v>5735.58</v>
      </c>
      <c r="V71" s="27" t="s">
        <v>144</v>
      </c>
      <c r="W71" s="37" t="s">
        <v>313</v>
      </c>
      <c r="X71" s="101">
        <f t="shared" si="5"/>
        <v>1147.116</v>
      </c>
      <c r="Y71" s="101">
        <f t="shared" si="6"/>
        <v>6882.696</v>
      </c>
    </row>
    <row r="72" spans="1:25" ht="24" thickBot="1">
      <c r="A72" s="27">
        <v>55</v>
      </c>
      <c r="B72" s="62" t="s">
        <v>951</v>
      </c>
      <c r="C72" s="110">
        <v>1</v>
      </c>
      <c r="D72" s="34" t="s">
        <v>82</v>
      </c>
      <c r="E72" s="37" t="s">
        <v>101</v>
      </c>
      <c r="F72" s="36" t="s">
        <v>955</v>
      </c>
      <c r="G72" s="37">
        <v>4</v>
      </c>
      <c r="H72" s="65">
        <v>4</v>
      </c>
      <c r="I72" s="27">
        <v>8</v>
      </c>
      <c r="J72" s="38">
        <v>4</v>
      </c>
      <c r="K72" s="38"/>
      <c r="L72" s="38"/>
      <c r="M72" s="38"/>
      <c r="N72" s="38"/>
      <c r="O72" s="38"/>
      <c r="P72" s="39">
        <v>2</v>
      </c>
      <c r="Q72" s="108">
        <f t="shared" si="2"/>
        <v>46.56637168141593</v>
      </c>
      <c r="R72" s="108">
        <f t="shared" si="3"/>
        <v>6.053628318584067</v>
      </c>
      <c r="S72" s="108">
        <v>52.62</v>
      </c>
      <c r="T72" s="70">
        <v>109</v>
      </c>
      <c r="U72" s="101">
        <f t="shared" si="4"/>
        <v>5735.58</v>
      </c>
      <c r="V72" s="27" t="s">
        <v>144</v>
      </c>
      <c r="W72" s="37" t="s">
        <v>313</v>
      </c>
      <c r="X72" s="101">
        <f t="shared" si="5"/>
        <v>1147.116</v>
      </c>
      <c r="Y72" s="101">
        <f t="shared" si="6"/>
        <v>6882.696</v>
      </c>
    </row>
    <row r="73" spans="1:25" ht="24" thickBot="1">
      <c r="A73" s="27">
        <v>56</v>
      </c>
      <c r="B73" s="62" t="s">
        <v>952</v>
      </c>
      <c r="C73" s="110">
        <v>1</v>
      </c>
      <c r="D73" s="34" t="s">
        <v>82</v>
      </c>
      <c r="E73" s="37" t="s">
        <v>101</v>
      </c>
      <c r="F73" s="36" t="s">
        <v>955</v>
      </c>
      <c r="G73" s="37">
        <v>4</v>
      </c>
      <c r="H73" s="65">
        <v>4</v>
      </c>
      <c r="I73" s="27">
        <v>8</v>
      </c>
      <c r="J73" s="38">
        <v>4</v>
      </c>
      <c r="K73" s="38"/>
      <c r="L73" s="38"/>
      <c r="M73" s="38"/>
      <c r="N73" s="38"/>
      <c r="O73" s="38"/>
      <c r="P73" s="39">
        <v>2</v>
      </c>
      <c r="Q73" s="108">
        <f t="shared" si="2"/>
        <v>46.56637168141593</v>
      </c>
      <c r="R73" s="108">
        <f t="shared" si="3"/>
        <v>6.053628318584067</v>
      </c>
      <c r="S73" s="108">
        <v>52.62</v>
      </c>
      <c r="T73" s="70">
        <v>109</v>
      </c>
      <c r="U73" s="101">
        <f t="shared" si="4"/>
        <v>5735.58</v>
      </c>
      <c r="V73" s="27" t="s">
        <v>144</v>
      </c>
      <c r="W73" s="37" t="s">
        <v>313</v>
      </c>
      <c r="X73" s="101">
        <f t="shared" si="5"/>
        <v>1147.116</v>
      </c>
      <c r="Y73" s="101">
        <f t="shared" si="6"/>
        <v>6882.696</v>
      </c>
    </row>
    <row r="75" spans="21:25" s="117" customFormat="1" ht="12">
      <c r="U75" s="103">
        <f>SUM(U18:U74)</f>
        <v>189663.27</v>
      </c>
      <c r="V75" s="103"/>
      <c r="W75" s="103"/>
      <c r="X75" s="103">
        <f>SUM(X18:X74)</f>
        <v>37932.65400000002</v>
      </c>
      <c r="Y75" s="105">
        <f>SUM(Y18:Y74)</f>
        <v>227595.92399999997</v>
      </c>
    </row>
  </sheetData>
  <sheetProtection/>
  <mergeCells count="39">
    <mergeCell ref="G9:S9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7:S7"/>
    <mergeCell ref="G8:S8"/>
    <mergeCell ref="G10:S10"/>
    <mergeCell ref="G11:S11"/>
    <mergeCell ref="A13:Y13"/>
    <mergeCell ref="A14:Y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O15"/>
    <mergeCell ref="P15:P17"/>
    <mergeCell ref="X15:X17"/>
    <mergeCell ref="Y15:Y17"/>
    <mergeCell ref="J16:K16"/>
    <mergeCell ref="L16:M16"/>
    <mergeCell ref="N16:O16"/>
    <mergeCell ref="R15:R17"/>
    <mergeCell ref="S15:S17"/>
    <mergeCell ref="T15:T17"/>
    <mergeCell ref="U15:U17"/>
    <mergeCell ref="V15:V17"/>
    <mergeCell ref="W15:W17"/>
    <mergeCell ref="Q15:Q17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0">
      <selection activeCell="A1" sqref="A1:Y24"/>
    </sheetView>
  </sheetViews>
  <sheetFormatPr defaultColWidth="9.140625" defaultRowHeight="15"/>
  <cols>
    <col min="2" max="2" width="6.140625" style="0" customWidth="1"/>
    <col min="3" max="3" width="4.28125" style="0" customWidth="1"/>
    <col min="4" max="4" width="35.57421875" style="0" customWidth="1"/>
    <col min="6" max="6" width="18.28125" style="0" customWidth="1"/>
    <col min="7" max="7" width="5.00390625" style="0" customWidth="1"/>
    <col min="8" max="8" width="6.00390625" style="0" customWidth="1"/>
    <col min="9" max="9" width="5.8515625" style="0" customWidth="1"/>
    <col min="10" max="11" width="3.00390625" style="0" bestFit="1" customWidth="1"/>
    <col min="12" max="13" width="4.8515625" style="0" bestFit="1" customWidth="1"/>
    <col min="14" max="15" width="3.00390625" style="0" bestFit="1" customWidth="1"/>
    <col min="16" max="16" width="6.140625" style="0" customWidth="1"/>
  </cols>
  <sheetData>
    <row r="1" spans="1:25" ht="15">
      <c r="A1" s="130"/>
      <c r="B1" s="130"/>
      <c r="C1" s="130"/>
      <c r="D1" s="130"/>
      <c r="E1" s="130"/>
      <c r="F1" s="130"/>
      <c r="G1" s="130"/>
      <c r="H1" s="3"/>
      <c r="I1" s="3"/>
      <c r="J1" s="1"/>
      <c r="K1" s="2"/>
      <c r="L1" s="2"/>
      <c r="M1" s="3"/>
      <c r="N1" s="3"/>
      <c r="O1" s="131"/>
      <c r="P1" s="131"/>
      <c r="Q1" s="131"/>
      <c r="R1" s="131"/>
      <c r="S1" s="131"/>
      <c r="T1" s="131"/>
      <c r="U1" s="131"/>
      <c r="V1" s="131"/>
      <c r="W1" s="3"/>
      <c r="X1" s="100"/>
      <c r="Y1" s="100"/>
    </row>
    <row r="2" spans="1:25" ht="15.75">
      <c r="A2" s="132" t="s">
        <v>0</v>
      </c>
      <c r="B2" s="132"/>
      <c r="C2" s="132"/>
      <c r="D2" s="132"/>
      <c r="E2" s="132"/>
      <c r="F2" s="132"/>
      <c r="G2" s="132"/>
      <c r="H2" s="112"/>
      <c r="I2" s="51"/>
      <c r="J2" s="1"/>
      <c r="K2" s="2"/>
      <c r="L2" s="2"/>
      <c r="M2" s="3"/>
      <c r="N2" s="3"/>
      <c r="O2" s="133" t="s">
        <v>26</v>
      </c>
      <c r="P2" s="133"/>
      <c r="Q2" s="133"/>
      <c r="R2" s="133"/>
      <c r="S2" s="133"/>
      <c r="T2" s="133"/>
      <c r="U2" s="133"/>
      <c r="V2" s="133"/>
      <c r="W2" s="6"/>
      <c r="X2" s="100"/>
      <c r="Y2" s="100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12"/>
      <c r="I3" s="51"/>
      <c r="J3" s="1"/>
      <c r="K3" s="2"/>
      <c r="L3" s="2"/>
      <c r="M3" s="3"/>
      <c r="N3" s="3"/>
      <c r="O3" s="133"/>
      <c r="P3" s="133"/>
      <c r="Q3" s="133"/>
      <c r="R3" s="133"/>
      <c r="S3" s="133"/>
      <c r="T3" s="133"/>
      <c r="U3" s="133"/>
      <c r="V3" s="133"/>
      <c r="W3" s="7"/>
      <c r="X3" s="100"/>
      <c r="Y3" s="100"/>
    </row>
    <row r="4" spans="1:25" ht="15.75">
      <c r="A4" s="132" t="s">
        <v>149</v>
      </c>
      <c r="B4" s="132"/>
      <c r="C4" s="132"/>
      <c r="D4" s="132"/>
      <c r="E4" s="132"/>
      <c r="F4" s="132"/>
      <c r="G4" s="132"/>
      <c r="H4" s="112"/>
      <c r="I4" s="51"/>
      <c r="J4" s="1"/>
      <c r="K4" s="2"/>
      <c r="L4" s="2"/>
      <c r="M4" s="3"/>
      <c r="N4" s="3"/>
      <c r="O4" s="134"/>
      <c r="P4" s="135"/>
      <c r="Q4" s="135"/>
      <c r="R4" s="135"/>
      <c r="S4" s="135"/>
      <c r="T4" s="135"/>
      <c r="U4" s="135"/>
      <c r="V4" s="135"/>
      <c r="W4" s="3"/>
      <c r="X4" s="100"/>
      <c r="Y4" s="100"/>
    </row>
    <row r="5" spans="1:25" ht="15.75">
      <c r="A5" s="132" t="s">
        <v>30</v>
      </c>
      <c r="B5" s="132"/>
      <c r="C5" s="132"/>
      <c r="D5" s="132"/>
      <c r="E5" s="132"/>
      <c r="F5" s="132"/>
      <c r="G5" s="132"/>
      <c r="H5" s="132"/>
      <c r="I5" s="51"/>
      <c r="J5" s="1"/>
      <c r="K5" s="2"/>
      <c r="L5" s="2"/>
      <c r="M5" s="3"/>
      <c r="N5" s="3"/>
      <c r="O5" s="1"/>
      <c r="P5" s="8"/>
      <c r="Q5" s="90"/>
      <c r="R5" s="91"/>
      <c r="S5" s="91"/>
      <c r="T5" s="3"/>
      <c r="U5" s="99"/>
      <c r="V5" s="3"/>
      <c r="W5" s="3"/>
      <c r="X5" s="100"/>
      <c r="Y5" s="100"/>
    </row>
    <row r="6" spans="1:25" ht="15.75">
      <c r="A6" s="51"/>
      <c r="B6" s="53"/>
      <c r="C6" s="53"/>
      <c r="D6" s="53"/>
      <c r="E6" s="53"/>
      <c r="F6" s="53"/>
      <c r="G6" s="53"/>
      <c r="H6" s="112"/>
      <c r="I6" s="51"/>
      <c r="J6" s="1"/>
      <c r="K6" s="2"/>
      <c r="L6" s="2"/>
      <c r="M6" s="3"/>
      <c r="N6" s="3"/>
      <c r="O6" s="1"/>
      <c r="P6" s="8"/>
      <c r="Q6" s="90"/>
      <c r="R6" s="91"/>
      <c r="S6" s="91"/>
      <c r="T6" s="3"/>
      <c r="U6" s="99"/>
      <c r="V6" s="3"/>
      <c r="W6" s="3"/>
      <c r="X6" s="100"/>
      <c r="Y6" s="100"/>
    </row>
    <row r="7" spans="1:25" ht="15.75">
      <c r="A7" s="51"/>
      <c r="B7" s="53"/>
      <c r="C7" s="53"/>
      <c r="D7" s="53"/>
      <c r="E7" s="53"/>
      <c r="F7" s="53"/>
      <c r="G7" s="139" t="s">
        <v>27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3"/>
      <c r="U7" s="99"/>
      <c r="V7" s="3"/>
      <c r="W7" s="3"/>
      <c r="X7" s="100"/>
      <c r="Y7" s="100"/>
    </row>
    <row r="8" spans="1:25" ht="15.75">
      <c r="A8" s="51"/>
      <c r="B8" s="53"/>
      <c r="C8" s="53"/>
      <c r="D8" s="53"/>
      <c r="E8" s="53"/>
      <c r="F8" s="53"/>
      <c r="G8" s="139" t="s">
        <v>963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3"/>
      <c r="U8" s="99"/>
      <c r="V8" s="3"/>
      <c r="W8" s="3"/>
      <c r="X8" s="100"/>
      <c r="Y8" s="100"/>
    </row>
    <row r="9" spans="1:25" ht="15.75">
      <c r="A9" s="51"/>
      <c r="B9" s="53"/>
      <c r="C9" s="53"/>
      <c r="D9" s="53"/>
      <c r="E9" s="53"/>
      <c r="F9" s="53"/>
      <c r="G9" s="139" t="s">
        <v>978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3"/>
      <c r="U9" s="99"/>
      <c r="V9" s="3"/>
      <c r="W9" s="3"/>
      <c r="X9" s="100"/>
      <c r="Y9" s="100"/>
    </row>
    <row r="10" spans="1:25" ht="15.75">
      <c r="A10" s="51"/>
      <c r="B10" s="53"/>
      <c r="C10" s="53"/>
      <c r="D10" s="53"/>
      <c r="E10" s="53"/>
      <c r="F10" s="53"/>
      <c r="G10" s="139" t="s">
        <v>971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"/>
      <c r="U10" s="99"/>
      <c r="V10" s="3"/>
      <c r="W10" s="3"/>
      <c r="X10" s="100"/>
      <c r="Y10" s="100"/>
    </row>
    <row r="11" spans="1:25" ht="15.75">
      <c r="A11" s="51"/>
      <c r="B11" s="53"/>
      <c r="C11" s="53"/>
      <c r="D11" s="53"/>
      <c r="E11" s="53"/>
      <c r="F11" s="53"/>
      <c r="G11" s="139" t="s">
        <v>313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3"/>
      <c r="U11" s="99"/>
      <c r="V11" s="3"/>
      <c r="W11" s="3"/>
      <c r="X11" s="100"/>
      <c r="Y11" s="100"/>
    </row>
    <row r="12" spans="1:25" ht="15.75">
      <c r="A12" s="52"/>
      <c r="B12" s="56"/>
      <c r="C12" s="56"/>
      <c r="D12" s="56"/>
      <c r="E12" s="56"/>
      <c r="F12" s="57"/>
      <c r="G12" s="41"/>
      <c r="H12" s="26"/>
      <c r="I12" s="52"/>
      <c r="J12" s="41"/>
      <c r="K12" s="41"/>
      <c r="L12" s="41"/>
      <c r="M12" s="41"/>
      <c r="N12" s="41"/>
      <c r="O12" s="41"/>
      <c r="P12" s="4"/>
      <c r="Q12" s="92"/>
      <c r="R12" s="93"/>
      <c r="S12" s="93"/>
      <c r="T12" s="41"/>
      <c r="U12" s="100"/>
      <c r="V12" s="41"/>
      <c r="W12" s="4"/>
      <c r="X12" s="100"/>
      <c r="Y12" s="100"/>
    </row>
    <row r="13" spans="1:25" ht="19.5" thickBot="1">
      <c r="A13" s="136" t="s">
        <v>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ht="18.75" thickBot="1">
      <c r="A14" s="137" t="s">
        <v>969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27" customHeight="1" thickBot="1">
      <c r="A15" s="146" t="s">
        <v>4</v>
      </c>
      <c r="B15" s="121" t="s">
        <v>5</v>
      </c>
      <c r="C15" s="121" t="s">
        <v>31</v>
      </c>
      <c r="D15" s="120" t="s">
        <v>70</v>
      </c>
      <c r="E15" s="121" t="s">
        <v>6</v>
      </c>
      <c r="F15" s="146" t="s">
        <v>7</v>
      </c>
      <c r="G15" s="121" t="s">
        <v>8</v>
      </c>
      <c r="H15" s="141" t="s">
        <v>9</v>
      </c>
      <c r="I15" s="121" t="s">
        <v>10</v>
      </c>
      <c r="J15" s="142" t="s">
        <v>141</v>
      </c>
      <c r="K15" s="142"/>
      <c r="L15" s="142"/>
      <c r="M15" s="142"/>
      <c r="N15" s="142"/>
      <c r="O15" s="142"/>
      <c r="P15" s="123" t="s">
        <v>11</v>
      </c>
      <c r="Q15" s="145" t="s">
        <v>142</v>
      </c>
      <c r="R15" s="144" t="s">
        <v>12</v>
      </c>
      <c r="S15" s="144" t="s">
        <v>13</v>
      </c>
      <c r="T15" s="129" t="s">
        <v>956</v>
      </c>
      <c r="U15" s="143" t="s">
        <v>959</v>
      </c>
      <c r="V15" s="147" t="s">
        <v>14</v>
      </c>
      <c r="W15" s="129" t="s">
        <v>15</v>
      </c>
      <c r="X15" s="124" t="s">
        <v>958</v>
      </c>
      <c r="Y15" s="143" t="s">
        <v>16</v>
      </c>
    </row>
    <row r="16" spans="1:25" ht="31.5" customHeight="1" thickBot="1">
      <c r="A16" s="146"/>
      <c r="B16" s="121"/>
      <c r="C16" s="121"/>
      <c r="D16" s="120"/>
      <c r="E16" s="121"/>
      <c r="F16" s="146"/>
      <c r="G16" s="121"/>
      <c r="H16" s="141"/>
      <c r="I16" s="121"/>
      <c r="J16" s="146" t="s">
        <v>17</v>
      </c>
      <c r="K16" s="146"/>
      <c r="L16" s="146" t="s">
        <v>18</v>
      </c>
      <c r="M16" s="146"/>
      <c r="N16" s="146" t="s">
        <v>19</v>
      </c>
      <c r="O16" s="146"/>
      <c r="P16" s="123"/>
      <c r="Q16" s="145"/>
      <c r="R16" s="144"/>
      <c r="S16" s="144"/>
      <c r="T16" s="129"/>
      <c r="U16" s="143"/>
      <c r="V16" s="147"/>
      <c r="W16" s="129"/>
      <c r="X16" s="125"/>
      <c r="Y16" s="143"/>
    </row>
    <row r="17" spans="1:25" ht="225" customHeight="1" thickBot="1">
      <c r="A17" s="146"/>
      <c r="B17" s="121"/>
      <c r="C17" s="121"/>
      <c r="D17" s="120"/>
      <c r="E17" s="121"/>
      <c r="F17" s="146"/>
      <c r="G17" s="121"/>
      <c r="H17" s="141"/>
      <c r="I17" s="121"/>
      <c r="J17" s="66" t="s">
        <v>270</v>
      </c>
      <c r="K17" s="113" t="s">
        <v>296</v>
      </c>
      <c r="L17" s="66" t="s">
        <v>293</v>
      </c>
      <c r="M17" s="113" t="s">
        <v>294</v>
      </c>
      <c r="N17" s="66" t="s">
        <v>293</v>
      </c>
      <c r="O17" s="113" t="s">
        <v>295</v>
      </c>
      <c r="P17" s="123"/>
      <c r="Q17" s="145"/>
      <c r="R17" s="144"/>
      <c r="S17" s="144"/>
      <c r="T17" s="129"/>
      <c r="U17" s="143"/>
      <c r="V17" s="147"/>
      <c r="W17" s="129"/>
      <c r="X17" s="126"/>
      <c r="Y17" s="143"/>
    </row>
    <row r="18" spans="1:25" ht="15.75" thickBot="1">
      <c r="A18" s="27">
        <v>1</v>
      </c>
      <c r="B18" s="63" t="s">
        <v>552</v>
      </c>
      <c r="C18" s="111">
        <v>2</v>
      </c>
      <c r="D18" s="61" t="s">
        <v>292</v>
      </c>
      <c r="E18" s="55" t="s">
        <v>297</v>
      </c>
      <c r="F18" s="44" t="s">
        <v>916</v>
      </c>
      <c r="G18" s="55">
        <v>1</v>
      </c>
      <c r="H18" s="65">
        <f>J18+K18+L18+M18+N18+O18</f>
        <v>20</v>
      </c>
      <c r="I18" s="27">
        <f>H18*2</f>
        <v>40</v>
      </c>
      <c r="J18" s="69"/>
      <c r="K18" s="69"/>
      <c r="L18" s="69">
        <v>8</v>
      </c>
      <c r="M18" s="69">
        <v>12</v>
      </c>
      <c r="N18" s="69"/>
      <c r="O18" s="69"/>
      <c r="P18" s="55">
        <v>2</v>
      </c>
      <c r="Q18" s="108">
        <f>S18/1.13</f>
        <v>41.47787610619469</v>
      </c>
      <c r="R18" s="108">
        <f>S18-Q18</f>
        <v>5.392123893805305</v>
      </c>
      <c r="S18" s="109">
        <v>46.87</v>
      </c>
      <c r="T18" s="70">
        <v>109</v>
      </c>
      <c r="U18" s="101">
        <f>T18*S18</f>
        <v>5108.83</v>
      </c>
      <c r="V18" s="27" t="s">
        <v>143</v>
      </c>
      <c r="W18" s="37" t="s">
        <v>313</v>
      </c>
      <c r="X18" s="101">
        <f>U18*20%</f>
        <v>1021.7660000000001</v>
      </c>
      <c r="Y18" s="101">
        <f>U18+X18</f>
        <v>6130.596</v>
      </c>
    </row>
    <row r="19" spans="1:25" ht="24" thickBot="1">
      <c r="A19" s="27">
        <v>2</v>
      </c>
      <c r="B19" s="63" t="s">
        <v>553</v>
      </c>
      <c r="C19" s="110">
        <v>2</v>
      </c>
      <c r="D19" s="34" t="s">
        <v>699</v>
      </c>
      <c r="E19" s="37" t="s">
        <v>297</v>
      </c>
      <c r="F19" s="36" t="s">
        <v>917</v>
      </c>
      <c r="G19" s="37">
        <v>1</v>
      </c>
      <c r="H19" s="65">
        <f>J19+K19+L19+M19+N19+O19</f>
        <v>3</v>
      </c>
      <c r="I19" s="27">
        <f>H19*2</f>
        <v>6</v>
      </c>
      <c r="J19" s="38"/>
      <c r="K19" s="38"/>
      <c r="L19" s="38">
        <v>3</v>
      </c>
      <c r="M19" s="38"/>
      <c r="N19" s="38"/>
      <c r="O19" s="38"/>
      <c r="P19" s="39">
        <v>2</v>
      </c>
      <c r="Q19" s="108">
        <f>S19/1.13</f>
        <v>17.433628318584073</v>
      </c>
      <c r="R19" s="108">
        <f>S19-Q19</f>
        <v>2.266371681415926</v>
      </c>
      <c r="S19" s="108">
        <v>19.7</v>
      </c>
      <c r="T19" s="70">
        <v>109</v>
      </c>
      <c r="U19" s="101">
        <f>T19*S19</f>
        <v>2147.2999999999997</v>
      </c>
      <c r="V19" s="27" t="s">
        <v>143</v>
      </c>
      <c r="W19" s="37" t="s">
        <v>313</v>
      </c>
      <c r="X19" s="101">
        <f>U19*20%</f>
        <v>429.46</v>
      </c>
      <c r="Y19" s="101">
        <f>U19+X19</f>
        <v>2576.7599999999998</v>
      </c>
    </row>
    <row r="20" spans="1:25" ht="24" thickBot="1">
      <c r="A20" s="27">
        <v>3</v>
      </c>
      <c r="B20" s="63" t="s">
        <v>554</v>
      </c>
      <c r="C20" s="110">
        <v>2</v>
      </c>
      <c r="D20" s="34" t="s">
        <v>292</v>
      </c>
      <c r="E20" s="37" t="s">
        <v>297</v>
      </c>
      <c r="F20" s="36" t="s">
        <v>918</v>
      </c>
      <c r="G20" s="37">
        <v>2</v>
      </c>
      <c r="H20" s="65">
        <f>J20+K20+L20+M20+N20+O20</f>
        <v>29.4</v>
      </c>
      <c r="I20" s="27">
        <f>H20*2</f>
        <v>58.8</v>
      </c>
      <c r="J20" s="38"/>
      <c r="K20" s="38"/>
      <c r="L20" s="38"/>
      <c r="M20" s="38">
        <v>29.4</v>
      </c>
      <c r="N20" s="38"/>
      <c r="O20" s="38"/>
      <c r="P20" s="39">
        <v>2</v>
      </c>
      <c r="Q20" s="108">
        <f>S20/1.13</f>
        <v>61.74336283185841</v>
      </c>
      <c r="R20" s="108">
        <f>S20-Q20</f>
        <v>8.026637168141583</v>
      </c>
      <c r="S20" s="108">
        <v>69.77</v>
      </c>
      <c r="T20" s="70">
        <v>109</v>
      </c>
      <c r="U20" s="101">
        <f>T20*S20</f>
        <v>7604.929999999999</v>
      </c>
      <c r="V20" s="27" t="s">
        <v>143</v>
      </c>
      <c r="W20" s="37" t="s">
        <v>313</v>
      </c>
      <c r="X20" s="101">
        <f>U20*20%</f>
        <v>1520.9859999999999</v>
      </c>
      <c r="Y20" s="101">
        <f>U20+X20</f>
        <v>9125.916</v>
      </c>
    </row>
    <row r="21" spans="1:25" ht="15.75" thickBot="1">
      <c r="A21" s="27">
        <v>4</v>
      </c>
      <c r="B21" s="63" t="s">
        <v>555</v>
      </c>
      <c r="C21" s="110">
        <v>2</v>
      </c>
      <c r="D21" s="34" t="s">
        <v>700</v>
      </c>
      <c r="E21" s="37" t="s">
        <v>297</v>
      </c>
      <c r="F21" s="36" t="s">
        <v>919</v>
      </c>
      <c r="G21" s="37">
        <v>4</v>
      </c>
      <c r="H21" s="65">
        <f>J21+K21+L21+M21+N21+O21</f>
        <v>75</v>
      </c>
      <c r="I21" s="27">
        <f>H21*2</f>
        <v>150</v>
      </c>
      <c r="J21" s="38"/>
      <c r="K21" s="38"/>
      <c r="L21" s="38">
        <v>75</v>
      </c>
      <c r="M21" s="38"/>
      <c r="N21" s="38"/>
      <c r="O21" s="38"/>
      <c r="P21" s="39">
        <v>2</v>
      </c>
      <c r="Q21" s="108">
        <f>S21/1.13</f>
        <v>115.04424778761063</v>
      </c>
      <c r="R21" s="108">
        <f>S21-Q21</f>
        <v>14.95575221238937</v>
      </c>
      <c r="S21" s="108">
        <v>130</v>
      </c>
      <c r="T21" s="70">
        <v>109</v>
      </c>
      <c r="U21" s="101">
        <f>T21*S21</f>
        <v>14170</v>
      </c>
      <c r="V21" s="27" t="s">
        <v>143</v>
      </c>
      <c r="W21" s="37" t="s">
        <v>313</v>
      </c>
      <c r="X21" s="101">
        <f>U21*20%</f>
        <v>2834</v>
      </c>
      <c r="Y21" s="101">
        <f>U21+X21</f>
        <v>17004</v>
      </c>
    </row>
    <row r="22" spans="1:25" ht="24" thickBot="1">
      <c r="A22" s="27">
        <v>5</v>
      </c>
      <c r="B22" s="63" t="s">
        <v>556</v>
      </c>
      <c r="C22" s="110" t="s">
        <v>140</v>
      </c>
      <c r="D22" s="34" t="s">
        <v>701</v>
      </c>
      <c r="E22" s="37" t="s">
        <v>297</v>
      </c>
      <c r="F22" s="36" t="s">
        <v>920</v>
      </c>
      <c r="G22" s="37">
        <v>3</v>
      </c>
      <c r="H22" s="65">
        <f>J22+K22+L22+M22+N22+O22</f>
        <v>44</v>
      </c>
      <c r="I22" s="27">
        <f>H22*2</f>
        <v>88</v>
      </c>
      <c r="J22" s="38"/>
      <c r="K22" s="38"/>
      <c r="L22" s="38">
        <v>44</v>
      </c>
      <c r="M22" s="38"/>
      <c r="N22" s="38"/>
      <c r="O22" s="38"/>
      <c r="P22" s="39">
        <v>2</v>
      </c>
      <c r="Q22" s="108">
        <f>S22/1.13</f>
        <v>73.45132743362832</v>
      </c>
      <c r="R22" s="108">
        <f>S22-Q22</f>
        <v>9.548672566371678</v>
      </c>
      <c r="S22" s="108">
        <v>83</v>
      </c>
      <c r="T22" s="70">
        <v>109</v>
      </c>
      <c r="U22" s="101">
        <f>T22*S22</f>
        <v>9047</v>
      </c>
      <c r="V22" s="27" t="s">
        <v>143</v>
      </c>
      <c r="W22" s="37" t="s">
        <v>313</v>
      </c>
      <c r="X22" s="101">
        <f>U22*20%</f>
        <v>1809.4</v>
      </c>
      <c r="Y22" s="101">
        <f>U22+X22</f>
        <v>10856.4</v>
      </c>
    </row>
    <row r="24" spans="21:25" s="117" customFormat="1" ht="12">
      <c r="U24" s="103">
        <f>SUM(U18:U23)</f>
        <v>38078.06</v>
      </c>
      <c r="V24" s="103"/>
      <c r="W24" s="103"/>
      <c r="X24" s="103">
        <f>SUM(X18:X23)</f>
        <v>7615.611999999999</v>
      </c>
      <c r="Y24" s="105">
        <f>SUM(Y18:Y23)</f>
        <v>45693.672</v>
      </c>
    </row>
  </sheetData>
  <sheetProtection/>
  <mergeCells count="39">
    <mergeCell ref="G9:S9"/>
    <mergeCell ref="A1:G1"/>
    <mergeCell ref="O1:V1"/>
    <mergeCell ref="A2:G2"/>
    <mergeCell ref="O2:V2"/>
    <mergeCell ref="A3:G3"/>
    <mergeCell ref="O3:V3"/>
    <mergeCell ref="A4:G4"/>
    <mergeCell ref="O4:V4"/>
    <mergeCell ref="A5:H5"/>
    <mergeCell ref="G7:S7"/>
    <mergeCell ref="G8:S8"/>
    <mergeCell ref="G10:S10"/>
    <mergeCell ref="G11:S11"/>
    <mergeCell ref="A13:Y13"/>
    <mergeCell ref="A14:Y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O15"/>
    <mergeCell ref="P15:P17"/>
    <mergeCell ref="X15:X17"/>
    <mergeCell ref="Y15:Y17"/>
    <mergeCell ref="J16:K16"/>
    <mergeCell ref="L16:M16"/>
    <mergeCell ref="N16:O16"/>
    <mergeCell ref="R15:R17"/>
    <mergeCell ref="S15:S17"/>
    <mergeCell ref="T15:T17"/>
    <mergeCell ref="U15:U17"/>
    <mergeCell ref="V15:V17"/>
    <mergeCell ref="W15:W17"/>
    <mergeCell ref="Q15:Q17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residency</dc:creator>
  <cp:keywords/>
  <dc:description/>
  <cp:lastModifiedBy>dkar</cp:lastModifiedBy>
  <cp:lastPrinted>2014-09-16T08:47:52Z</cp:lastPrinted>
  <dcterms:created xsi:type="dcterms:W3CDTF">2014-06-30T07:54:56Z</dcterms:created>
  <dcterms:modified xsi:type="dcterms:W3CDTF">2014-09-16T12:28:46Z</dcterms:modified>
  <cp:category/>
  <cp:version/>
  <cp:contentType/>
  <cp:contentStatus/>
</cp:coreProperties>
</file>