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ΟΜΑΔΑ 2η" sheetId="1" r:id="rId1"/>
  </sheets>
  <definedNames>
    <definedName name="_xlnm._FilterDatabase" localSheetId="0" hidden="1">'ΟΜΑΔΑ 2η'!$A$11:$AA$11</definedName>
    <definedName name="_xlnm.Print_Area" localSheetId="0">'ΟΜΑΔΑ 2η'!$A$1:$AA$28</definedName>
  </definedNames>
  <calcPr fullCalcOnLoad="1"/>
</workbook>
</file>

<file path=xl/sharedStrings.xml><?xml version="1.0" encoding="utf-8"?>
<sst xmlns="http://schemas.openxmlformats.org/spreadsheetml/2006/main" count="139" uniqueCount="82">
  <si>
    <t>Α/Α</t>
  </si>
  <si>
    <t>ΕΝΤΟΣ ΠΟΛΕΩΣ</t>
  </si>
  <si>
    <t>ΕΚΤΟΣ ΠΟΛΕΩΣ</t>
  </si>
  <si>
    <t>ΧΩΜΑ - ΧΙΟΝΙ</t>
  </si>
  <si>
    <t>ΕΙΔΟΣ ΟΔΟΥ</t>
  </si>
  <si>
    <t xml:space="preserve"> ΚΩΔΙΚΟΣ                                   ΔΡΟΜΟΛΟΓΙΟΥ</t>
  </si>
  <si>
    <t>ΠΕΡΙΓΡΑΦΗ ΔΙΑΔΡΟΜΗΣ</t>
  </si>
  <si>
    <t>ΔΗΜΟΣ</t>
  </si>
  <si>
    <t>ΜΕΓΑΛΗ                                                                     &gt;5%</t>
  </si>
  <si>
    <t>ΜΕΓΑΛΗ                                                                              &gt;5%</t>
  </si>
  <si>
    <t>ΑΠΛΗ (1) ή                                                                ΔΙΠΛΗ ΔΙΑΔΡ (2)</t>
  </si>
  <si>
    <t>ΟΝΟΜΑΣΙΑ                   ΕΞΥΠΗΡΕΤΟΥΜΕΝΩΝ                                  ΣΧΟΛΕΙΩΝ</t>
  </si>
  <si>
    <t>ΑΙΓΙΑΛΕΙΑΣ</t>
  </si>
  <si>
    <t>ΛΥΚΕΙΟ</t>
  </si>
  <si>
    <t>ΕΛΛΗΝΙΚΗ ΔΗΜΟΚΡΑΤΙΑ</t>
  </si>
  <si>
    <t>ΠΕΡΙΦΕΡΕΙΑ ΔΥΤΙΚΗΣ ΕΛΛΑΔΑΣ</t>
  </si>
  <si>
    <t xml:space="preserve">ΓΕΝΙΚΗ ΔΙΕΥΘΥΝΣΗ ΑΝΑΠΤΥΞΗΣ </t>
  </si>
  <si>
    <t>ΔΙΕΥΘΥΝΣΗ ΔΙΑ ΒΙΟΥ ΜΑΘΗΣΗΣ, ΑΠΑΣΧΟΛΗΣΗΣ, ΕΜΠΟΡΙΟΥ ΚΑΙ ΤΟΥΡΙΣΜΟΥ</t>
  </si>
  <si>
    <t>ΣΤΟΙΧΕΙΑ ΔΡΟΜΟΛΟΓΙΩΝ ΑΝΑ ΔΗΜΟ ΚΑΙ ΕΞΥΠΗΡΕΤΟΥΜΕΝΩΝ ΣΧΟΛΙΚΩΝ ΜΟΝΑΔΩΝ</t>
  </si>
  <si>
    <t>ΒΑΘΜΙΔΑ ΕΚΠΑΙΔΕΥΣΗΣ (Α΄ΘΜΙΑ - Β΄ΘΜΙΑ)</t>
  </si>
  <si>
    <t>ΤΥΠΟΣ ΣΧΟΛΕΙΟΥ (ΔΗΜΟΤΙΚΟ - ΓΥΜΝΑΣΙΟ - ΛΥΚΕΙΟ)</t>
  </si>
  <si>
    <t>ΜΙΚΡΗ                                                           0-5%</t>
  </si>
  <si>
    <t>ΦΠΑ (€)</t>
  </si>
  <si>
    <t>Β΄ΘΜΙΑ</t>
  </si>
  <si>
    <t>ΣΥΝΟΔΟΣ (ΝΑΙ - ΟΧΙ)</t>
  </si>
  <si>
    <t>ΟΧΙ</t>
  </si>
  <si>
    <t>ΜΕΓΑΛΟ ΛΕΩΦΟΡΕΙΟ</t>
  </si>
  <si>
    <t>Κ-1</t>
  </si>
  <si>
    <t>ΓΕΝΙΚΟ ΛΥΚΕΙΟ ΔΑΦΝΗΣ - ΓΥΜΝΑΣΙΟ ΔΑΦΝΗΣ</t>
  </si>
  <si>
    <t>ΚΑΛΑΒΡΥΤΩΝ</t>
  </si>
  <si>
    <t>ΤΡΙΠΟΤΑΜΑ - ΣΕΙΡΕΣ - ΠΑΟΣ - ΧΟΒΟΛΙΤΙΚΟ -  ΓΥΜΝΑΣΙΟ ΔΑΦΝΗΣ - ΛΥΚΕΙΟ ΔΑΦΝΗΣ</t>
  </si>
  <si>
    <t>Κ-2</t>
  </si>
  <si>
    <t>ΓΕΝΙΚΟ ΛΥΚΕΙΟ ΚΛΕΙΤΟΡΙΑΣ</t>
  </si>
  <si>
    <t>ΛΥΚΟΥΡΙΑ - ΚΡΙΝΟΦΥΤΑ - ΚΛΕΙΤΟΡΙΑ</t>
  </si>
  <si>
    <t>Ν-1</t>
  </si>
  <si>
    <t>Α΄ΘΜΙΑ</t>
  </si>
  <si>
    <t>ΔΗΜΟΤΙΚΟ</t>
  </si>
  <si>
    <t>ΔΗΜΟΤΙΚΟ ΣΧΟΛΕΙΟ ΔΙΑΚΟΠΤΟΥ</t>
  </si>
  <si>
    <t>ΔΗΜΟΤΙΚΟ ΣΧΟΛΕΙΟ - ΡΑΛΕΪΚΑ - ΚΑΘΟΛΙΚΙΩΤΙΚΑ</t>
  </si>
  <si>
    <t>Ν-2</t>
  </si>
  <si>
    <t>ΔΗΜΟΤΙΚΟ ΣΧΟΛΕΙΟ - ΚΑΛΥΒΙΤΙΑΝΑ - ΖΑΧΛΩΡΙΤΙΚΑ - ΕΛΑΙΩΝΑΣ - ΔΕΡΒΕΝΙ</t>
  </si>
  <si>
    <t>Υ-1</t>
  </si>
  <si>
    <t>ΔΗΜΟΤΙΚΟ ΣΧΟΛΕΙΟ ΑΙΓΕΙΡΑΣ - ΓΥΜΝΑΣΙΟ ΑΙΓΕΙΡΑΣ - ΓΕΝΙΚΟ ΛΥΚΕΙΟ ΑΙΓΕΙΡΑΣ</t>
  </si>
  <si>
    <t>ΜΑΡΜΑΡΑ ΑΙΓΕΙΡΑΣ - ΑΙΓΕΙΡΑ (ΣΧΟΛΕΙΑ)</t>
  </si>
  <si>
    <t>Υ-2</t>
  </si>
  <si>
    <t>ΟΑΣΗ - ΑΜΠΕΛΟΚΗΠΟΙ - ΧΡΥΣΑΝΘΙΟ - ΑΙΓΕΙΡΑ (ΣΧΟΛΕΙΑ)</t>
  </si>
  <si>
    <t>Υ-3</t>
  </si>
  <si>
    <t>ΑΙΓΕΣ - ΛΑΜΠΙΝΟΣ - ΑΙΓΕΙΡΑ (ΣΧΟΛΕΙΑ)</t>
  </si>
  <si>
    <t>Υ-5</t>
  </si>
  <si>
    <t>ΓΥΜΝΑΣΙΟ</t>
  </si>
  <si>
    <t>ΓΥΜΝΑΣΙΟ ΔΙΑΚΟΠΤΟΥ</t>
  </si>
  <si>
    <t>ΜΠΟΥΦΟΥΣΚΙΑ - ΑΓ. ΑΝΔΡΕΑΣ -ΚΑΤΩ ΠΤΕΡΗ - ΡΙΖΟΜΥΛΟΣ -ΝΙΚΟΛΕΪΚΑ - ΡΟΔΙΑ - ΕΛΑΙΩΝΑΣ -ΔΙΑΚΟΠΤΟ ΓΥΜΝΑΣΙΟ</t>
  </si>
  <si>
    <t>Υ-6</t>
  </si>
  <si>
    <t>ΓΥΜΝΑΣΙΟ ΔΙΑΚΟΠΤΟΥ - ΓΕΝΙΚΟ ΛΥΚΕΙΟ ΔΙΑΚΟΠΤΟΥ</t>
  </si>
  <si>
    <t>ΜΑΜΟΥΣΙΑ-ΔΕΡΒΕΝΑΚΙ-ΖΑΧΛΩΡΙΤΙΚΑ-ΔΙΑΚΟΠΤΟ ΓΥΜΝΑΣΙΟ</t>
  </si>
  <si>
    <t>Υ-7</t>
  </si>
  <si>
    <t>ΕΛΙΚΗ - ΝΕΑ ΚΕΡΥΝΕΙΑ -ΔΙΑΚΟΠΤΟ ΓΥΜΝΑΣΙΟ</t>
  </si>
  <si>
    <t>Υ-10</t>
  </si>
  <si>
    <t>ΓΕΝΙΚΟ ΛΥΚΕΙΟ ΔΙΑΚΟΠΤΟΥ - ΓΥΜΝΑΣΙΟ ΔΙΑΚΟΠΤΟΥ</t>
  </si>
  <si>
    <t>ΑΝΩ ΔΙΑΚΟΠΤΟ -ΤΡΑΠΕΖΑ - ΓΥΜΝΑΣΙΟ &amp; ΓΕΝ. ΛΥΚΕΙΟ ΔΙΑΚΟΠΤΟΥ</t>
  </si>
  <si>
    <t>ΣΥΝΟΛΑ</t>
  </si>
  <si>
    <t>ΣΥΝΟΛΙΚΟ ΚΟΣΤΟΣ ΔΡΟΜΟΛΟΓΙΟΥ ΜΕ ΦΠΑ (€)</t>
  </si>
  <si>
    <t>Υ-4</t>
  </si>
  <si>
    <t>ΚΑΛΑΜΙΑΣ - ΠΑΝΩ ΠΛΑΤΑΝΟΣ - ΠΑΡΑΛΙΑ ΠΛΑΤΑΝΟΥ - ΚΡΥΟΝΕΡΙ - ΠΟΡΟΒΙΤΣΑ - ΠΑΡΑΛΙΑ ΑΚΡΑΤΑΣ - ΚΡΑΘΙΟ - ΑΚΡΑΤΑ - ΑΜΠΕΛΟΣ - ΑΚΡΑΤΑ</t>
  </si>
  <si>
    <t xml:space="preserve"> ΓΕΝΙΚΟ ΛΥΚΕΙΟ ΑΚΡΑΤΑΣ - ΓΥΜΝΑΣΙΟ ΑΚΡΑΤΑΣ - 1ο ΕΠΑΓΓΕΛΜΑΤΙΚΟ ΛΥΚΕΙΟ ΑΙΓΙΟΥ</t>
  </si>
  <si>
    <t>ΜΙΚΡΟ ΛΕΩΦΟΡΕΙΟ</t>
  </si>
  <si>
    <t>Τιμή Καυσίμου Υπολογισμού = 1,361€/λίτρο</t>
  </si>
  <si>
    <t>ΣΥΝΟΛΙΚΑ ΕΜΦΟΡΤΑ ΧΙΛΙΟΜΕΤΡΑ ΑΠΛΗΣ ΔΙΑΔΡΟΜΗΣ</t>
  </si>
  <si>
    <t>ΣΥΝΟΛΙΚΑ ΕΜΦΟΡΤΑ ΧΙΛΙΟΜΕΤΡΑ ΔΙΠΛΗΣ ΔΙΑΔΡΟΜΗΣ</t>
  </si>
  <si>
    <t>ΑΡΙΘΜΟΣ ΜΕΤΑΦΕΡΟΜΕΝΩΝ ΜΑΘΗΤΩΝ</t>
  </si>
  <si>
    <t>ΜΕΤΑΦΟΡΙΚΟ ΜΕΣΟ (ΜΙΚΡΟ ΛΕΩΦΟΡΕΙΟ - ΜΕΓΑΛΟ ΛΕΩΦΟΡΕΙΟ)</t>
  </si>
  <si>
    <t>ΣΥΝΟΛΙΚΟΣ ΠΡΟΫΠΟΛΟΓΙΣΜΟΣ ΜΕ ΤΑ ΔΙΚΑΙΩΜΑΤΑ ΠΡΟΑΙΡΕΣΗΣ ΜΕ ΦΠΑ (€)</t>
  </si>
  <si>
    <t>ΚΟΣΤΟΣ ΔΡΟΜΟΛΟΓΟΥ ΣΥΜΦΩΝΑ ΜΕ ΤΗΝ 24001/2013 ΚΥΑ  -  ΧΩΡΙΣ ΦΠΑ (€)</t>
  </si>
  <si>
    <r>
      <t>ΟΜΑΔΑ 2</t>
    </r>
    <r>
      <rPr>
        <b/>
        <vertAlign val="superscript"/>
        <sz val="7"/>
        <color indexed="8"/>
        <rFont val="Arial"/>
        <family val="2"/>
      </rPr>
      <t>η</t>
    </r>
    <r>
      <rPr>
        <b/>
        <sz val="7"/>
        <color indexed="8"/>
        <rFont val="Arial"/>
        <family val="2"/>
      </rPr>
      <t xml:space="preserve"> </t>
    </r>
  </si>
  <si>
    <t>ΣΥΝΟΛΟ ΠΡΑΓΜΑΤΟΠΟΙΗΘ. ΔΡΟΜΟΛΟΓΙΩΝ                                          από 11/09/2014 έως και 28/02/2015</t>
  </si>
  <si>
    <t>ΣΥΝΟΛΙΚΟ ΚΟΣΤΟΣ ΔΡΟΜΟΛΟΓΙΩΝ (€)</t>
  </si>
  <si>
    <t>ΣΥΝΟΛΙΚΟ ΚΟΣΤΟΣ ΔΡΟΜΟΛΟΓΙΩΝ ΜΕ ΦΠΑ (€)</t>
  </si>
  <si>
    <t>ΔΙΚΑΙΩΜΑ ΠΡΟΑΙΡΕΣΗΣ 20% ΕΠΙ ΤΟΥ ΣΥΝΟΛΙΚΟΥ ΚΟΣΤΟΥΣ ΔΡΟΜΟΛΟΓΙΩΝ ΜΕ ΦΠΑ (€)</t>
  </si>
  <si>
    <t>ΚΟΣΤΟΣ ΔΡΟΜΟΛΟΓΙΟΥ ΣΧΟΛΙΚΟΥ ΕΤΟΥΣ 2013-2014   -   ΧΩΡΙΣ ΦΠΑ (€)</t>
  </si>
  <si>
    <t>ΤΜΗΜΑ 2</t>
  </si>
  <si>
    <t>ΩΡΑ ΠΡΟΣΕΛΕΥΣΗΣ ΜΑΘΗΤΩΝ</t>
  </si>
  <si>
    <t>ΩΡΑ ΑΠΟΧΩΡΗΣΗΣ ΜΑΘΗΤΩΝ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</si>
</sst>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:mm;@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  <numFmt numFmtId="169" formatCode="#,##0_ ;[Red]\-#,##0\ "/>
    <numFmt numFmtId="170" formatCode="#,##0.00\ &quot;€&quot;"/>
    <numFmt numFmtId="171" formatCode="#,##0.00\ _€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1"/>
      <color indexed="52"/>
      <name val="Calibri"/>
      <family val="2"/>
    </font>
    <font>
      <sz val="7"/>
      <name val="Arial"/>
      <family val="2"/>
    </font>
    <font>
      <b/>
      <sz val="7"/>
      <name val="Arial"/>
      <family val="2"/>
    </font>
    <font>
      <b/>
      <sz val="7"/>
      <color indexed="8"/>
      <name val="Arial"/>
      <family val="2"/>
    </font>
    <font>
      <b/>
      <vertAlign val="superscript"/>
      <sz val="7"/>
      <color indexed="8"/>
      <name val="Arial"/>
      <family val="2"/>
    </font>
    <font>
      <sz val="7"/>
      <color indexed="8"/>
      <name val="Arial"/>
      <family val="2"/>
    </font>
    <font>
      <b/>
      <sz val="9"/>
      <name val="Arial"/>
      <family val="2"/>
    </font>
    <font>
      <sz val="8"/>
      <name val="Tahoma"/>
      <family val="2"/>
    </font>
    <font>
      <sz val="8"/>
      <color indexed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7" borderId="1" applyNumberFormat="0" applyAlignment="0" applyProtection="0"/>
    <xf numFmtId="0" fontId="5" fillId="16" borderId="2" applyNumberFormat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0" borderId="0" applyNumberFormat="0" applyBorder="0" applyAlignment="0" applyProtection="0"/>
    <xf numFmtId="0" fontId="6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22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" fillId="23" borderId="7" applyNumberFormat="0" applyFont="0" applyAlignment="0" applyProtection="0"/>
    <xf numFmtId="0" fontId="15" fillId="0" borderId="8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21" borderId="1" applyNumberFormat="0" applyAlignment="0" applyProtection="0"/>
  </cellStyleXfs>
  <cellXfs count="96">
    <xf numFmtId="0" fontId="0" fillId="0" borderId="0" xfId="0" applyAlignment="1">
      <alignment/>
    </xf>
    <xf numFmtId="0" fontId="22" fillId="0" borderId="0" xfId="33" applyFont="1" applyAlignment="1">
      <alignment horizontal="center" vertical="center" wrapText="1"/>
      <protection/>
    </xf>
    <xf numFmtId="164" fontId="21" fillId="0" borderId="0" xfId="33" applyNumberFormat="1" applyFont="1" applyAlignment="1">
      <alignment horizontal="center" vertical="center" wrapText="1"/>
      <protection/>
    </xf>
    <xf numFmtId="164" fontId="21" fillId="0" borderId="0" xfId="33" applyNumberFormat="1" applyFont="1" applyFill="1" applyAlignment="1">
      <alignment horizontal="center" vertical="center" wrapText="1"/>
      <protection/>
    </xf>
    <xf numFmtId="0" fontId="21" fillId="0" borderId="0" xfId="33" applyFont="1" applyFill="1" applyAlignment="1">
      <alignment horizontal="center" vertical="center" wrapText="1"/>
      <protection/>
    </xf>
    <xf numFmtId="0" fontId="21" fillId="0" borderId="0" xfId="33" applyFont="1" applyAlignment="1">
      <alignment horizontal="center" vertical="center" wrapText="1"/>
      <protection/>
    </xf>
    <xf numFmtId="2" fontId="22" fillId="0" borderId="0" xfId="33" applyNumberFormat="1" applyFont="1" applyAlignment="1">
      <alignment horizontal="center" vertical="center" wrapText="1"/>
      <protection/>
    </xf>
    <xf numFmtId="0" fontId="21" fillId="0" borderId="0" xfId="0" applyFont="1" applyAlignment="1">
      <alignment wrapText="1"/>
    </xf>
    <xf numFmtId="0" fontId="23" fillId="0" borderId="0" xfId="33" applyFont="1" applyBorder="1" applyAlignment="1">
      <alignment horizontal="left" vertical="center" wrapText="1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2" fontId="21" fillId="0" borderId="0" xfId="0" applyNumberFormat="1" applyFont="1" applyAlignment="1">
      <alignment wrapText="1"/>
    </xf>
    <xf numFmtId="0" fontId="21" fillId="24" borderId="10" xfId="33" applyFont="1" applyFill="1" applyBorder="1" applyAlignment="1">
      <alignment horizontal="center" vertical="center" wrapText="1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0" fontId="21" fillId="24" borderId="10" xfId="33" applyFont="1" applyFill="1" applyBorder="1" applyAlignment="1">
      <alignment horizontal="center" vertical="center" textRotation="90" wrapText="1"/>
      <protection/>
    </xf>
    <xf numFmtId="0" fontId="21" fillId="24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Font="1" applyBorder="1" applyAlignment="1">
      <alignment horizontal="center" vertical="center"/>
      <protection/>
    </xf>
    <xf numFmtId="0" fontId="21" fillId="24" borderId="10" xfId="33" applyFont="1" applyFill="1" applyBorder="1" applyAlignment="1">
      <alignment horizontal="left" vertical="center" wrapText="1"/>
      <protection/>
    </xf>
    <xf numFmtId="2" fontId="25" fillId="0" borderId="10" xfId="33" applyNumberFormat="1" applyFont="1" applyBorder="1" applyAlignment="1">
      <alignment horizontal="center" vertical="center"/>
      <protection/>
    </xf>
    <xf numFmtId="2" fontId="21" fillId="24" borderId="10" xfId="33" applyNumberFormat="1" applyFont="1" applyFill="1" applyBorder="1" applyAlignment="1">
      <alignment horizontal="center" vertical="center"/>
      <protection/>
    </xf>
    <xf numFmtId="2" fontId="25" fillId="24" borderId="10" xfId="33" applyNumberFormat="1" applyFont="1" applyFill="1" applyBorder="1" applyAlignment="1">
      <alignment horizontal="center" vertical="center"/>
      <protection/>
    </xf>
    <xf numFmtId="2" fontId="21" fillId="0" borderId="10" xfId="33" applyNumberFormat="1" applyFont="1" applyFill="1" applyBorder="1" applyAlignment="1">
      <alignment horizontal="center" vertical="center"/>
      <protection/>
    </xf>
    <xf numFmtId="2" fontId="25" fillId="0" borderId="10" xfId="33" applyNumberFormat="1" applyFont="1" applyFill="1" applyBorder="1" applyAlignment="1">
      <alignment horizontal="center" vertical="center"/>
      <protection/>
    </xf>
    <xf numFmtId="0" fontId="25" fillId="0" borderId="10" xfId="33" applyFont="1" applyFill="1" applyBorder="1" applyAlignment="1">
      <alignment horizontal="center" vertical="center"/>
      <protection/>
    </xf>
    <xf numFmtId="2" fontId="23" fillId="24" borderId="10" xfId="33" applyNumberFormat="1" applyFont="1" applyFill="1" applyBorder="1" applyAlignment="1">
      <alignment horizontal="center" vertical="center" wrapText="1"/>
      <protection/>
    </xf>
    <xf numFmtId="2" fontId="25" fillId="24" borderId="10" xfId="33" applyNumberFormat="1" applyFont="1" applyFill="1" applyBorder="1" applyAlignment="1">
      <alignment horizontal="center" vertical="center" wrapText="1"/>
      <protection/>
    </xf>
    <xf numFmtId="0" fontId="25" fillId="24" borderId="10" xfId="33" applyNumberFormat="1" applyFont="1" applyFill="1" applyBorder="1" applyAlignment="1">
      <alignment horizontal="center" vertical="center" wrapText="1"/>
      <protection/>
    </xf>
    <xf numFmtId="4" fontId="25" fillId="24" borderId="10" xfId="33" applyNumberFormat="1" applyFont="1" applyFill="1" applyBorder="1" applyAlignment="1">
      <alignment horizontal="center" vertical="center" wrapText="1"/>
      <protection/>
    </xf>
    <xf numFmtId="40" fontId="25" fillId="24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/>
    </xf>
    <xf numFmtId="0" fontId="21" fillId="0" borderId="10" xfId="33" applyNumberFormat="1" applyFont="1" applyFill="1" applyBorder="1" applyAlignment="1">
      <alignment horizontal="center" vertical="center" wrapText="1"/>
      <protection/>
    </xf>
    <xf numFmtId="0" fontId="25" fillId="24" borderId="10" xfId="33" applyFont="1" applyFill="1" applyBorder="1" applyAlignment="1">
      <alignment horizontal="center" vertical="center" wrapText="1"/>
      <protection/>
    </xf>
    <xf numFmtId="0" fontId="21" fillId="24" borderId="10" xfId="33" applyNumberFormat="1" applyFont="1" applyFill="1" applyBorder="1" applyAlignment="1">
      <alignment horizontal="left" vertical="center" wrapText="1"/>
      <protection/>
    </xf>
    <xf numFmtId="2" fontId="25" fillId="0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wrapText="1"/>
      <protection/>
    </xf>
    <xf numFmtId="0" fontId="21" fillId="0" borderId="0" xfId="0" applyFont="1" applyAlignment="1">
      <alignment horizontal="center" vertical="center"/>
    </xf>
    <xf numFmtId="0" fontId="25" fillId="0" borderId="10" xfId="34" applyFont="1" applyFill="1" applyBorder="1" applyAlignment="1">
      <alignment horizontal="center" vertical="center" wrapText="1"/>
      <protection/>
    </xf>
    <xf numFmtId="0" fontId="25" fillId="0" borderId="10" xfId="35" applyFont="1" applyFill="1" applyBorder="1" applyAlignment="1">
      <alignment horizontal="center" vertical="center" wrapText="1"/>
      <protection/>
    </xf>
    <xf numFmtId="0" fontId="25" fillId="0" borderId="10" xfId="34" applyFont="1" applyFill="1" applyBorder="1" applyAlignment="1">
      <alignment horizontal="left" vertical="center" wrapText="1"/>
      <protection/>
    </xf>
    <xf numFmtId="2" fontId="25" fillId="0" borderId="10" xfId="34" applyNumberFormat="1" applyFont="1" applyFill="1" applyBorder="1" applyAlignment="1">
      <alignment horizontal="center" vertical="center" wrapText="1"/>
      <protection/>
    </xf>
    <xf numFmtId="2" fontId="23" fillId="0" borderId="10" xfId="33" applyNumberFormat="1" applyFont="1" applyFill="1" applyBorder="1" applyAlignment="1">
      <alignment horizontal="center" vertical="center" wrapText="1"/>
      <protection/>
    </xf>
    <xf numFmtId="40" fontId="25" fillId="0" borderId="10" xfId="33" applyNumberFormat="1" applyFont="1" applyFill="1" applyBorder="1" applyAlignment="1">
      <alignment horizontal="center" vertical="center" wrapText="1"/>
      <protection/>
    </xf>
    <xf numFmtId="0" fontId="21" fillId="0" borderId="0" xfId="0" applyFont="1" applyFill="1" applyAlignment="1">
      <alignment wrapText="1"/>
    </xf>
    <xf numFmtId="171" fontId="22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1" fillId="25" borderId="10" xfId="33" applyNumberFormat="1" applyFont="1" applyFill="1" applyBorder="1" applyAlignment="1">
      <alignment horizontal="center" vertical="center" wrapText="1"/>
      <protection/>
    </xf>
    <xf numFmtId="0" fontId="25" fillId="25" borderId="10" xfId="33" applyFont="1" applyFill="1" applyBorder="1" applyAlignment="1">
      <alignment horizontal="center" vertical="center"/>
      <protection/>
    </xf>
    <xf numFmtId="0" fontId="21" fillId="25" borderId="10" xfId="33" applyFont="1" applyFill="1" applyBorder="1" applyAlignment="1">
      <alignment horizontal="center" vertical="center" wrapText="1"/>
      <protection/>
    </xf>
    <xf numFmtId="0" fontId="25" fillId="25" borderId="10" xfId="33" applyFont="1" applyFill="1" applyBorder="1" applyAlignment="1">
      <alignment horizontal="center" vertical="center" wrapText="1"/>
      <protection/>
    </xf>
    <xf numFmtId="0" fontId="21" fillId="25" borderId="10" xfId="33" applyFont="1" applyFill="1" applyBorder="1" applyAlignment="1">
      <alignment horizontal="left" vertical="center" wrapText="1"/>
      <protection/>
    </xf>
    <xf numFmtId="2" fontId="25" fillId="25" borderId="10" xfId="33" applyNumberFormat="1" applyFont="1" applyFill="1" applyBorder="1" applyAlignment="1">
      <alignment horizontal="center" vertical="center"/>
      <protection/>
    </xf>
    <xf numFmtId="2" fontId="21" fillId="25" borderId="10" xfId="33" applyNumberFormat="1" applyFont="1" applyFill="1" applyBorder="1" applyAlignment="1">
      <alignment horizontal="center" vertical="center"/>
      <protection/>
    </xf>
    <xf numFmtId="2" fontId="23" fillId="25" borderId="10" xfId="33" applyNumberFormat="1" applyFont="1" applyFill="1" applyBorder="1" applyAlignment="1">
      <alignment horizontal="center" vertical="center" wrapText="1"/>
      <protection/>
    </xf>
    <xf numFmtId="2" fontId="25" fillId="25" borderId="10" xfId="33" applyNumberFormat="1" applyFont="1" applyFill="1" applyBorder="1" applyAlignment="1">
      <alignment horizontal="center" vertical="center" wrapText="1"/>
      <protection/>
    </xf>
    <xf numFmtId="0" fontId="25" fillId="25" borderId="10" xfId="33" applyNumberFormat="1" applyFont="1" applyFill="1" applyBorder="1" applyAlignment="1">
      <alignment horizontal="center" vertical="center" wrapText="1"/>
      <protection/>
    </xf>
    <xf numFmtId="4" fontId="25" fillId="25" borderId="10" xfId="33" applyNumberFormat="1" applyFont="1" applyFill="1" applyBorder="1" applyAlignment="1">
      <alignment horizontal="center" vertical="center" wrapText="1"/>
      <protection/>
    </xf>
    <xf numFmtId="0" fontId="26" fillId="0" borderId="1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0" fontId="22" fillId="0" borderId="0" xfId="33" applyFont="1" applyAlignment="1">
      <alignment horizontal="center" vertical="center" wrapText="1"/>
      <protection/>
    </xf>
    <xf numFmtId="14" fontId="22" fillId="0" borderId="0" xfId="33" applyNumberFormat="1" applyFont="1" applyAlignment="1">
      <alignment horizontal="center" vertical="center" wrapText="1"/>
      <protection/>
    </xf>
    <xf numFmtId="40" fontId="25" fillId="25" borderId="10" xfId="33" applyNumberFormat="1" applyFont="1" applyFill="1" applyBorder="1" applyAlignment="1">
      <alignment horizontal="center" vertical="center" wrapText="1"/>
      <protection/>
    </xf>
    <xf numFmtId="0" fontId="25" fillId="0" borderId="10" xfId="33" applyNumberFormat="1" applyFont="1" applyFill="1" applyBorder="1" applyAlignment="1">
      <alignment horizontal="center" vertical="center" textRotation="90" wrapText="1"/>
      <protection/>
    </xf>
    <xf numFmtId="0" fontId="25" fillId="24" borderId="10" xfId="33" applyFont="1" applyFill="1" applyBorder="1" applyAlignment="1">
      <alignment horizontal="center" vertical="center" textRotation="90" wrapText="1"/>
      <protection/>
    </xf>
    <xf numFmtId="0" fontId="21" fillId="0" borderId="0" xfId="33" applyFont="1" applyAlignment="1">
      <alignment vertical="center" wrapText="1"/>
      <protection/>
    </xf>
    <xf numFmtId="0" fontId="23" fillId="0" borderId="0" xfId="33" applyFont="1" applyBorder="1" applyAlignment="1">
      <alignment horizontal="left" vertical="center" wrapText="1"/>
      <protection/>
    </xf>
    <xf numFmtId="0" fontId="25" fillId="0" borderId="10" xfId="33" applyFont="1" applyBorder="1" applyAlignment="1">
      <alignment horizontal="center" vertical="center" textRotation="90" wrapText="1"/>
      <protection/>
    </xf>
    <xf numFmtId="0" fontId="23" fillId="21" borderId="13" xfId="33" applyFont="1" applyFill="1" applyBorder="1" applyAlignment="1">
      <alignment horizontal="center" vertical="center" wrapText="1"/>
      <protection/>
    </xf>
    <xf numFmtId="0" fontId="23" fillId="21" borderId="11" xfId="33" applyFont="1" applyFill="1" applyBorder="1" applyAlignment="1">
      <alignment horizontal="center" vertical="center" wrapText="1"/>
      <protection/>
    </xf>
    <xf numFmtId="0" fontId="23" fillId="21" borderId="12" xfId="33" applyFont="1" applyFill="1" applyBorder="1" applyAlignment="1">
      <alignment horizontal="center" vertical="center" wrapText="1"/>
      <protection/>
    </xf>
    <xf numFmtId="0" fontId="21" fillId="0" borderId="13" xfId="0" applyFont="1" applyBorder="1" applyAlignment="1">
      <alignment horizontal="center" wrapText="1"/>
    </xf>
    <xf numFmtId="0" fontId="21" fillId="0" borderId="12" xfId="0" applyFont="1" applyBorder="1" applyAlignment="1">
      <alignment horizontal="center" wrapText="1"/>
    </xf>
    <xf numFmtId="0" fontId="21" fillId="24" borderId="10" xfId="33" applyFont="1" applyFill="1" applyBorder="1" applyAlignment="1">
      <alignment horizontal="center" vertical="center" wrapText="1"/>
      <protection/>
    </xf>
    <xf numFmtId="0" fontId="25" fillId="0" borderId="10" xfId="33" applyFont="1" applyFill="1" applyBorder="1" applyAlignment="1">
      <alignment horizontal="center" vertical="center" textRotation="90" wrapText="1"/>
      <protection/>
    </xf>
    <xf numFmtId="0" fontId="25" fillId="24" borderId="14" xfId="33" applyFont="1" applyFill="1" applyBorder="1" applyAlignment="1">
      <alignment horizontal="center" vertical="center" textRotation="90" wrapText="1"/>
      <protection/>
    </xf>
    <xf numFmtId="0" fontId="25" fillId="24" borderId="15" xfId="33" applyFont="1" applyFill="1" applyBorder="1" applyAlignment="1">
      <alignment horizontal="center" vertical="center" textRotation="90" wrapText="1"/>
      <protection/>
    </xf>
    <xf numFmtId="0" fontId="25" fillId="24" borderId="16" xfId="33" applyFont="1" applyFill="1" applyBorder="1" applyAlignment="1">
      <alignment horizontal="center" vertical="center" textRotation="90" wrapText="1"/>
      <protection/>
    </xf>
    <xf numFmtId="0" fontId="28" fillId="0" borderId="10" xfId="33" applyFont="1" applyBorder="1" applyAlignment="1">
      <alignment horizontal="center" vertical="center" textRotation="90" wrapText="1"/>
      <protection/>
    </xf>
    <xf numFmtId="0" fontId="25" fillId="0" borderId="14" xfId="33" applyFont="1" applyBorder="1" applyAlignment="1">
      <alignment horizontal="center" vertical="center" textRotation="90" wrapText="1"/>
      <protection/>
    </xf>
    <xf numFmtId="0" fontId="25" fillId="0" borderId="15" xfId="33" applyFont="1" applyBorder="1" applyAlignment="1">
      <alignment horizontal="center" vertical="center" textRotation="90" wrapText="1"/>
      <protection/>
    </xf>
    <xf numFmtId="0" fontId="25" fillId="0" borderId="16" xfId="33" applyFont="1" applyBorder="1" applyAlignment="1">
      <alignment horizontal="center" vertical="center" textRotation="90" wrapText="1"/>
      <protection/>
    </xf>
    <xf numFmtId="0" fontId="25" fillId="0" borderId="10" xfId="33" applyFont="1" applyBorder="1" applyAlignment="1">
      <alignment horizontal="center" vertical="center" wrapText="1"/>
      <protection/>
    </xf>
    <xf numFmtId="0" fontId="21" fillId="0" borderId="10" xfId="33" applyFont="1" applyFill="1" applyBorder="1" applyAlignment="1">
      <alignment horizontal="center" vertical="center" wrapText="1"/>
      <protection/>
    </xf>
    <xf numFmtId="170" fontId="22" fillId="0" borderId="13" xfId="0" applyNumberFormat="1" applyFont="1" applyBorder="1" applyAlignment="1">
      <alignment horizontal="center" vertical="center" wrapText="1"/>
    </xf>
    <xf numFmtId="170" fontId="22" fillId="0" borderId="11" xfId="0" applyNumberFormat="1" applyFont="1" applyBorder="1" applyAlignment="1">
      <alignment horizontal="center" vertical="center" wrapText="1"/>
    </xf>
    <xf numFmtId="170" fontId="22" fillId="0" borderId="12" xfId="0" applyNumberFormat="1" applyFont="1" applyBorder="1" applyAlignment="1">
      <alignment horizontal="center" vertical="center" wrapText="1"/>
    </xf>
    <xf numFmtId="171" fontId="22" fillId="0" borderId="13" xfId="0" applyNumberFormat="1" applyFont="1" applyBorder="1" applyAlignment="1">
      <alignment horizontal="left" vertical="center"/>
    </xf>
    <xf numFmtId="171" fontId="22" fillId="0" borderId="11" xfId="0" applyNumberFormat="1" applyFont="1" applyBorder="1" applyAlignment="1">
      <alignment horizontal="left" vertical="center"/>
    </xf>
    <xf numFmtId="171" fontId="22" fillId="0" borderId="12" xfId="0" applyNumberFormat="1" applyFont="1" applyBorder="1" applyAlignment="1">
      <alignment horizontal="left" vertical="center"/>
    </xf>
    <xf numFmtId="171" fontId="22" fillId="0" borderId="13" xfId="0" applyNumberFormat="1" applyFont="1" applyBorder="1" applyAlignment="1">
      <alignment horizontal="center" vertical="center" wrapText="1"/>
    </xf>
    <xf numFmtId="171" fontId="22" fillId="0" borderId="11" xfId="0" applyNumberFormat="1" applyFont="1" applyBorder="1" applyAlignment="1">
      <alignment horizontal="center" vertical="center" wrapText="1"/>
    </xf>
    <xf numFmtId="171" fontId="22" fillId="0" borderId="12" xfId="0" applyNumberFormat="1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/>
    </xf>
  </cellXfs>
  <cellStyles count="52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Βασικό_Φύλλο1" xfId="33"/>
    <cellStyle name="Βασικό_Φύλλο2" xfId="34"/>
    <cellStyle name="Βασικό_Φύλλο3" xfId="35"/>
    <cellStyle name="Comma" xfId="36"/>
    <cellStyle name="Comma [0]" xfId="37"/>
    <cellStyle name="Εισαγωγή" xfId="38"/>
    <cellStyle name="Έλεγχος κελιού" xfId="39"/>
    <cellStyle name="Έμφαση1" xfId="40"/>
    <cellStyle name="Έμφαση2" xfId="41"/>
    <cellStyle name="Έμφαση3" xfId="42"/>
    <cellStyle name="Έμφαση4" xfId="43"/>
    <cellStyle name="Έμφαση5" xfId="44"/>
    <cellStyle name="Έμφαση6" xfId="45"/>
    <cellStyle name="Έξοδος" xfId="46"/>
    <cellStyle name="Επεξηγηματικό κείμενο" xfId="47"/>
    <cellStyle name="Επικεφαλίδα 1" xfId="48"/>
    <cellStyle name="Επικεφαλίδα 2" xfId="49"/>
    <cellStyle name="Επικεφαλίδα 3" xfId="50"/>
    <cellStyle name="Επικεφαλίδα 4" xfId="51"/>
    <cellStyle name="Κακό" xfId="52"/>
    <cellStyle name="Καλό" xfId="53"/>
    <cellStyle name="Currency" xfId="54"/>
    <cellStyle name="Currency [0]" xfId="55"/>
    <cellStyle name="Ουδέτερο" xfId="56"/>
    <cellStyle name="Percent" xfId="57"/>
    <cellStyle name="Προειδοποιητικό κείμενο" xfId="58"/>
    <cellStyle name="Σημείωση" xfId="59"/>
    <cellStyle name="Συνδεδεμένο κελί" xfId="60"/>
    <cellStyle name="Σύνολο" xfId="61"/>
    <cellStyle name="Τίτλος" xfId="62"/>
    <cellStyle name="Hyperlink" xfId="63"/>
    <cellStyle name="Followed Hyperlink" xfId="64"/>
    <cellStyle name="Υπολογισμός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47625</xdr:rowOff>
    </xdr:from>
    <xdr:to>
      <xdr:col>7</xdr:col>
      <xdr:colOff>0</xdr:colOff>
      <xdr:row>0</xdr:row>
      <xdr:rowOff>571500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57900" y="47625"/>
          <a:ext cx="0" cy="5238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3</xdr:col>
      <xdr:colOff>28575</xdr:colOff>
      <xdr:row>0</xdr:row>
      <xdr:rowOff>0</xdr:rowOff>
    </xdr:from>
    <xdr:to>
      <xdr:col>3</xdr:col>
      <xdr:colOff>685800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23950" y="0"/>
          <a:ext cx="6572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0</xdr:col>
      <xdr:colOff>190500</xdr:colOff>
      <xdr:row>0</xdr:row>
      <xdr:rowOff>85725</xdr:rowOff>
    </xdr:from>
    <xdr:to>
      <xdr:col>2</xdr:col>
      <xdr:colOff>0</xdr:colOff>
      <xdr:row>0</xdr:row>
      <xdr:rowOff>514350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428625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28"/>
  <sheetViews>
    <sheetView tabSelected="1" zoomScale="75" zoomScaleNormal="75" zoomScalePageLayoutView="0" workbookViewId="0" topLeftCell="A4">
      <selection activeCell="A28" sqref="A28:T28"/>
    </sheetView>
  </sheetViews>
  <sheetFormatPr defaultColWidth="9.140625" defaultRowHeight="12.75"/>
  <cols>
    <col min="1" max="1" width="3.140625" style="7" bestFit="1" customWidth="1"/>
    <col min="2" max="2" width="6.140625" style="7" customWidth="1"/>
    <col min="3" max="3" width="7.140625" style="7" customWidth="1"/>
    <col min="4" max="4" width="10.28125" style="7" customWidth="1"/>
    <col min="5" max="5" width="22.140625" style="7" customWidth="1"/>
    <col min="6" max="6" width="10.421875" style="7" bestFit="1" customWidth="1"/>
    <col min="7" max="7" width="31.57421875" style="9" customWidth="1"/>
    <col min="8" max="8" width="7.57421875" style="9" customWidth="1"/>
    <col min="9" max="9" width="7.8515625" style="9" customWidth="1"/>
    <col min="10" max="10" width="5.8515625" style="7" customWidth="1"/>
    <col min="11" max="12" width="7.00390625" style="7" customWidth="1"/>
    <col min="13" max="14" width="4.57421875" style="10" bestFit="1" customWidth="1"/>
    <col min="15" max="16" width="4.57421875" style="11" bestFit="1" customWidth="1"/>
    <col min="17" max="18" width="4.57421875" style="10" bestFit="1" customWidth="1"/>
    <col min="19" max="19" width="5.57421875" style="7" customWidth="1"/>
    <col min="20" max="20" width="6.421875" style="7" customWidth="1"/>
    <col min="21" max="21" width="9.7109375" style="12" customWidth="1"/>
    <col min="22" max="22" width="6.421875" style="7" bestFit="1" customWidth="1"/>
    <col min="23" max="23" width="10.7109375" style="7" customWidth="1"/>
    <col min="24" max="24" width="7.421875" style="7" customWidth="1"/>
    <col min="25" max="25" width="11.57421875" style="7" customWidth="1"/>
    <col min="26" max="26" width="7.00390625" style="7" customWidth="1"/>
    <col min="27" max="27" width="9.8515625" style="7" customWidth="1"/>
    <col min="28" max="16384" width="9.140625" style="7" customWidth="1"/>
  </cols>
  <sheetData>
    <row r="1" spans="1:25" ht="45" customHeight="1">
      <c r="A1" s="67"/>
      <c r="B1" s="67"/>
      <c r="C1" s="67"/>
      <c r="D1" s="67"/>
      <c r="E1" s="67"/>
      <c r="F1" s="67"/>
      <c r="G1" s="67"/>
      <c r="H1" s="67"/>
      <c r="I1" s="67"/>
      <c r="J1" s="67"/>
      <c r="K1" s="95" t="s">
        <v>79</v>
      </c>
      <c r="L1" s="60"/>
      <c r="M1" s="60"/>
      <c r="N1" s="61"/>
      <c r="O1" s="3"/>
      <c r="P1" s="4"/>
      <c r="Q1" s="5"/>
      <c r="R1" s="1"/>
      <c r="S1" s="1"/>
      <c r="T1" s="1"/>
      <c r="U1" s="6"/>
      <c r="V1" s="1"/>
      <c r="W1" s="1"/>
      <c r="X1" s="5"/>
      <c r="Y1" s="5"/>
    </row>
    <row r="2" spans="1:26" ht="11.25" customHeight="1">
      <c r="A2" s="68" t="s">
        <v>14</v>
      </c>
      <c r="B2" s="68"/>
      <c r="C2" s="68"/>
      <c r="D2" s="68"/>
      <c r="E2" s="68"/>
      <c r="F2" s="68"/>
      <c r="G2" s="68"/>
      <c r="H2" s="68"/>
      <c r="I2" s="68"/>
      <c r="J2" s="68"/>
      <c r="K2" s="8"/>
      <c r="L2" s="8"/>
      <c r="M2" s="1"/>
      <c r="N2" s="2"/>
      <c r="O2" s="3"/>
      <c r="P2" s="4"/>
      <c r="Q2" s="5"/>
      <c r="R2" s="62" t="s">
        <v>66</v>
      </c>
      <c r="S2" s="62"/>
      <c r="T2" s="62"/>
      <c r="U2" s="62"/>
      <c r="V2" s="62"/>
      <c r="W2" s="62"/>
      <c r="X2" s="62"/>
      <c r="Y2" s="62"/>
      <c r="Z2" s="62"/>
    </row>
    <row r="3" spans="1:26" ht="11.25" customHeight="1">
      <c r="A3" s="68" t="s">
        <v>15</v>
      </c>
      <c r="B3" s="68"/>
      <c r="C3" s="68"/>
      <c r="D3" s="68"/>
      <c r="E3" s="68"/>
      <c r="F3" s="68"/>
      <c r="G3" s="68"/>
      <c r="H3" s="68"/>
      <c r="I3" s="68"/>
      <c r="J3" s="68"/>
      <c r="K3" s="8"/>
      <c r="L3" s="8"/>
      <c r="M3" s="1"/>
      <c r="N3" s="2"/>
      <c r="O3" s="3"/>
      <c r="P3" s="4"/>
      <c r="Q3" s="5"/>
      <c r="R3" s="63">
        <v>41796</v>
      </c>
      <c r="S3" s="62"/>
      <c r="T3" s="62"/>
      <c r="U3" s="62"/>
      <c r="V3" s="62"/>
      <c r="W3" s="62"/>
      <c r="X3" s="62"/>
      <c r="Y3" s="62"/>
      <c r="Z3" s="62"/>
    </row>
    <row r="4" spans="1:25" ht="11.25" customHeight="1">
      <c r="A4" s="68" t="s">
        <v>16</v>
      </c>
      <c r="B4" s="68"/>
      <c r="C4" s="68"/>
      <c r="D4" s="68"/>
      <c r="E4" s="68"/>
      <c r="F4" s="68"/>
      <c r="G4" s="68"/>
      <c r="H4" s="68"/>
      <c r="I4" s="68"/>
      <c r="J4" s="68"/>
      <c r="K4" s="8"/>
      <c r="L4" s="8"/>
      <c r="M4" s="1"/>
      <c r="N4" s="2"/>
      <c r="O4" s="3"/>
      <c r="P4" s="4"/>
      <c r="Q4" s="5"/>
      <c r="R4" s="1"/>
      <c r="S4" s="1"/>
      <c r="T4" s="1"/>
      <c r="U4" s="6"/>
      <c r="V4" s="1"/>
      <c r="W4" s="1"/>
      <c r="X4" s="5"/>
      <c r="Y4" s="5"/>
    </row>
    <row r="5" spans="1:25" ht="11.25" customHeight="1">
      <c r="A5" s="68" t="s">
        <v>17</v>
      </c>
      <c r="B5" s="68"/>
      <c r="C5" s="68"/>
      <c r="D5" s="68"/>
      <c r="E5" s="68"/>
      <c r="F5" s="68"/>
      <c r="G5" s="68"/>
      <c r="H5" s="68"/>
      <c r="I5" s="68"/>
      <c r="J5" s="68"/>
      <c r="K5" s="8"/>
      <c r="L5" s="8"/>
      <c r="M5" s="1"/>
      <c r="N5" s="2"/>
      <c r="O5" s="3"/>
      <c r="P5" s="4"/>
      <c r="Q5" s="5"/>
      <c r="R5" s="1"/>
      <c r="S5" s="1"/>
      <c r="T5" s="1"/>
      <c r="U5" s="6"/>
      <c r="V5" s="1"/>
      <c r="W5" s="1"/>
      <c r="X5" s="5"/>
      <c r="Y5" s="5"/>
    </row>
    <row r="6" ht="12" customHeight="1"/>
    <row r="7" spans="1:27" ht="24.75" customHeight="1">
      <c r="A7" s="70" t="s">
        <v>73</v>
      </c>
      <c r="B7" s="71"/>
      <c r="C7" s="71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2"/>
    </row>
    <row r="8" spans="1:27" ht="26.25" customHeight="1">
      <c r="A8" s="70" t="s">
        <v>18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2"/>
    </row>
    <row r="9" spans="1:27" ht="15.75" customHeight="1">
      <c r="A9" s="75" t="s">
        <v>0</v>
      </c>
      <c r="B9" s="69" t="s">
        <v>5</v>
      </c>
      <c r="C9" s="81" t="s">
        <v>19</v>
      </c>
      <c r="D9" s="69" t="s">
        <v>20</v>
      </c>
      <c r="E9" s="69" t="s">
        <v>11</v>
      </c>
      <c r="F9" s="69" t="s">
        <v>7</v>
      </c>
      <c r="G9" s="75" t="s">
        <v>6</v>
      </c>
      <c r="H9" s="80" t="s">
        <v>80</v>
      </c>
      <c r="I9" s="80" t="s">
        <v>81</v>
      </c>
      <c r="J9" s="69" t="s">
        <v>69</v>
      </c>
      <c r="K9" s="69" t="s">
        <v>67</v>
      </c>
      <c r="L9" s="69" t="s">
        <v>68</v>
      </c>
      <c r="M9" s="84" t="s">
        <v>4</v>
      </c>
      <c r="N9" s="84"/>
      <c r="O9" s="84"/>
      <c r="P9" s="84"/>
      <c r="Q9" s="84"/>
      <c r="R9" s="84"/>
      <c r="S9" s="76" t="s">
        <v>10</v>
      </c>
      <c r="T9" s="65" t="s">
        <v>78</v>
      </c>
      <c r="U9" s="65" t="s">
        <v>72</v>
      </c>
      <c r="V9" s="66" t="s">
        <v>22</v>
      </c>
      <c r="W9" s="66" t="s">
        <v>61</v>
      </c>
      <c r="X9" s="66" t="s">
        <v>74</v>
      </c>
      <c r="Y9" s="66" t="s">
        <v>75</v>
      </c>
      <c r="Z9" s="77" t="s">
        <v>24</v>
      </c>
      <c r="AA9" s="66" t="s">
        <v>70</v>
      </c>
    </row>
    <row r="10" spans="1:27" ht="28.5" customHeight="1">
      <c r="A10" s="75"/>
      <c r="B10" s="69"/>
      <c r="C10" s="82"/>
      <c r="D10" s="69"/>
      <c r="E10" s="69"/>
      <c r="F10" s="69"/>
      <c r="G10" s="75"/>
      <c r="H10" s="80"/>
      <c r="I10" s="80"/>
      <c r="J10" s="69"/>
      <c r="K10" s="69"/>
      <c r="L10" s="69"/>
      <c r="M10" s="75" t="s">
        <v>1</v>
      </c>
      <c r="N10" s="75"/>
      <c r="O10" s="85" t="s">
        <v>2</v>
      </c>
      <c r="P10" s="85"/>
      <c r="Q10" s="75" t="s">
        <v>3</v>
      </c>
      <c r="R10" s="75"/>
      <c r="S10" s="76"/>
      <c r="T10" s="65"/>
      <c r="U10" s="65"/>
      <c r="V10" s="66"/>
      <c r="W10" s="66"/>
      <c r="X10" s="66"/>
      <c r="Y10" s="66"/>
      <c r="Z10" s="78"/>
      <c r="AA10" s="66"/>
    </row>
    <row r="11" spans="1:27" ht="57.75" customHeight="1">
      <c r="A11" s="75"/>
      <c r="B11" s="69"/>
      <c r="C11" s="83"/>
      <c r="D11" s="69"/>
      <c r="E11" s="69"/>
      <c r="F11" s="69"/>
      <c r="G11" s="75"/>
      <c r="H11" s="80"/>
      <c r="I11" s="80"/>
      <c r="J11" s="69"/>
      <c r="K11" s="69"/>
      <c r="L11" s="69"/>
      <c r="M11" s="18" t="s">
        <v>21</v>
      </c>
      <c r="N11" s="16" t="s">
        <v>8</v>
      </c>
      <c r="O11" s="18" t="s">
        <v>21</v>
      </c>
      <c r="P11" s="15" t="s">
        <v>9</v>
      </c>
      <c r="Q11" s="18" t="s">
        <v>21</v>
      </c>
      <c r="R11" s="16" t="s">
        <v>9</v>
      </c>
      <c r="S11" s="76"/>
      <c r="T11" s="65"/>
      <c r="U11" s="65"/>
      <c r="V11" s="66"/>
      <c r="W11" s="66"/>
      <c r="X11" s="66"/>
      <c r="Y11" s="66"/>
      <c r="Z11" s="79"/>
      <c r="AA11" s="66"/>
    </row>
    <row r="12" spans="1:27" s="33" customFormat="1" ht="39">
      <c r="A12" s="19">
        <v>1</v>
      </c>
      <c r="B12" s="20" t="s">
        <v>62</v>
      </c>
      <c r="C12" s="20" t="s">
        <v>23</v>
      </c>
      <c r="D12" s="20" t="s">
        <v>13</v>
      </c>
      <c r="E12" s="14" t="s">
        <v>64</v>
      </c>
      <c r="F12" s="13" t="s">
        <v>12</v>
      </c>
      <c r="G12" s="21" t="s">
        <v>63</v>
      </c>
      <c r="H12" s="21"/>
      <c r="I12" s="21"/>
      <c r="J12" s="20">
        <v>50</v>
      </c>
      <c r="K12" s="22">
        <f aca="true" t="shared" si="0" ref="K12:K23">M12+N12+O12+P12+Q12+R12</f>
        <v>24.9</v>
      </c>
      <c r="L12" s="22">
        <f aca="true" t="shared" si="1" ref="L12:L23">K12*S12</f>
        <v>49.8</v>
      </c>
      <c r="M12" s="23"/>
      <c r="N12" s="24"/>
      <c r="O12" s="25">
        <v>12.4</v>
      </c>
      <c r="P12" s="26">
        <v>12.5</v>
      </c>
      <c r="Q12" s="23"/>
      <c r="R12" s="24"/>
      <c r="S12" s="27">
        <v>2</v>
      </c>
      <c r="T12" s="28">
        <v>92.02</v>
      </c>
      <c r="U12" s="28">
        <v>128.61</v>
      </c>
      <c r="V12" s="29">
        <f aca="true" t="shared" si="2" ref="V12:V23">ROUND(U12*13/100,2)</f>
        <v>16.72</v>
      </c>
      <c r="W12" s="29">
        <f aca="true" t="shared" si="3" ref="W12:W23">U12+V12</f>
        <v>145.33</v>
      </c>
      <c r="X12" s="30">
        <v>109</v>
      </c>
      <c r="Y12" s="31">
        <f aca="true" t="shared" si="4" ref="Y12:Y23">ROUND(W12*X12,2)</f>
        <v>15840.97</v>
      </c>
      <c r="Z12" s="32" t="s">
        <v>25</v>
      </c>
      <c r="AA12" s="32" t="s">
        <v>26</v>
      </c>
    </row>
    <row r="13" spans="1:27" s="33" customFormat="1" ht="19.5">
      <c r="A13" s="34">
        <v>2</v>
      </c>
      <c r="B13" s="20" t="s">
        <v>57</v>
      </c>
      <c r="C13" s="20" t="s">
        <v>23</v>
      </c>
      <c r="D13" s="35" t="s">
        <v>13</v>
      </c>
      <c r="E13" s="13" t="s">
        <v>58</v>
      </c>
      <c r="F13" s="13" t="s">
        <v>12</v>
      </c>
      <c r="G13" s="36" t="s">
        <v>59</v>
      </c>
      <c r="H13" s="36"/>
      <c r="I13" s="36"/>
      <c r="J13" s="17">
        <v>8</v>
      </c>
      <c r="K13" s="22">
        <f t="shared" si="0"/>
        <v>13.200000000000001</v>
      </c>
      <c r="L13" s="22">
        <f t="shared" si="1"/>
        <v>26.400000000000002</v>
      </c>
      <c r="M13" s="37"/>
      <c r="N13" s="37"/>
      <c r="O13" s="37">
        <v>4.9</v>
      </c>
      <c r="P13" s="37">
        <v>8.3</v>
      </c>
      <c r="Q13" s="37"/>
      <c r="R13" s="37"/>
      <c r="S13" s="38">
        <v>2</v>
      </c>
      <c r="T13" s="28">
        <v>52.86</v>
      </c>
      <c r="U13" s="28">
        <v>48.71</v>
      </c>
      <c r="V13" s="29">
        <f t="shared" si="2"/>
        <v>6.33</v>
      </c>
      <c r="W13" s="29">
        <f t="shared" si="3"/>
        <v>55.04</v>
      </c>
      <c r="X13" s="30">
        <v>109</v>
      </c>
      <c r="Y13" s="31">
        <f t="shared" si="4"/>
        <v>5999.36</v>
      </c>
      <c r="Z13" s="32" t="s">
        <v>25</v>
      </c>
      <c r="AA13" s="32" t="s">
        <v>65</v>
      </c>
    </row>
    <row r="14" spans="1:27" s="33" customFormat="1" ht="29.25">
      <c r="A14" s="19">
        <v>3</v>
      </c>
      <c r="B14" s="20" t="s">
        <v>48</v>
      </c>
      <c r="C14" s="20" t="s">
        <v>23</v>
      </c>
      <c r="D14" s="35" t="s">
        <v>49</v>
      </c>
      <c r="E14" s="35" t="s">
        <v>50</v>
      </c>
      <c r="F14" s="35" t="s">
        <v>12</v>
      </c>
      <c r="G14" s="36" t="s">
        <v>51</v>
      </c>
      <c r="H14" s="36"/>
      <c r="I14" s="36"/>
      <c r="J14" s="35">
        <v>50</v>
      </c>
      <c r="K14" s="22">
        <f t="shared" si="0"/>
        <v>19.7</v>
      </c>
      <c r="L14" s="22">
        <f t="shared" si="1"/>
        <v>39.4</v>
      </c>
      <c r="M14" s="37"/>
      <c r="N14" s="37"/>
      <c r="O14" s="37">
        <v>9.2</v>
      </c>
      <c r="P14" s="37">
        <v>10.5</v>
      </c>
      <c r="Q14" s="37"/>
      <c r="R14" s="37"/>
      <c r="S14" s="38">
        <v>2</v>
      </c>
      <c r="T14" s="28">
        <v>64.64</v>
      </c>
      <c r="U14" s="28">
        <v>103.46</v>
      </c>
      <c r="V14" s="29">
        <f t="shared" si="2"/>
        <v>13.45</v>
      </c>
      <c r="W14" s="29">
        <f t="shared" si="3"/>
        <v>116.91</v>
      </c>
      <c r="X14" s="30">
        <v>109</v>
      </c>
      <c r="Y14" s="31">
        <f t="shared" si="4"/>
        <v>12743.19</v>
      </c>
      <c r="Z14" s="32" t="s">
        <v>25</v>
      </c>
      <c r="AA14" s="32" t="s">
        <v>26</v>
      </c>
    </row>
    <row r="15" spans="1:27" s="39" customFormat="1" ht="19.5">
      <c r="A15" s="19">
        <v>4</v>
      </c>
      <c r="B15" s="20" t="s">
        <v>52</v>
      </c>
      <c r="C15" s="20" t="s">
        <v>23</v>
      </c>
      <c r="D15" s="35" t="s">
        <v>49</v>
      </c>
      <c r="E15" s="35" t="s">
        <v>53</v>
      </c>
      <c r="F15" s="35" t="s">
        <v>12</v>
      </c>
      <c r="G15" s="36" t="s">
        <v>54</v>
      </c>
      <c r="H15" s="36"/>
      <c r="I15" s="36"/>
      <c r="J15" s="35">
        <v>21</v>
      </c>
      <c r="K15" s="22">
        <f t="shared" si="0"/>
        <v>12.600000000000001</v>
      </c>
      <c r="L15" s="22">
        <f t="shared" si="1"/>
        <v>25.200000000000003</v>
      </c>
      <c r="M15" s="37"/>
      <c r="N15" s="37"/>
      <c r="O15" s="37">
        <v>6.9</v>
      </c>
      <c r="P15" s="37">
        <v>5.7</v>
      </c>
      <c r="Q15" s="37"/>
      <c r="R15" s="37"/>
      <c r="S15" s="38">
        <v>2</v>
      </c>
      <c r="T15" s="28">
        <v>40.37</v>
      </c>
      <c r="U15" s="28">
        <v>71.74</v>
      </c>
      <c r="V15" s="29">
        <f t="shared" si="2"/>
        <v>9.33</v>
      </c>
      <c r="W15" s="29">
        <f t="shared" si="3"/>
        <v>81.07</v>
      </c>
      <c r="X15" s="30">
        <v>109</v>
      </c>
      <c r="Y15" s="31">
        <f t="shared" si="4"/>
        <v>8836.63</v>
      </c>
      <c r="Z15" s="32" t="s">
        <v>25</v>
      </c>
      <c r="AA15" s="32" t="s">
        <v>26</v>
      </c>
    </row>
    <row r="16" spans="1:27" s="39" customFormat="1" ht="19.5">
      <c r="A16" s="34">
        <v>5</v>
      </c>
      <c r="B16" s="20" t="s">
        <v>55</v>
      </c>
      <c r="C16" s="20" t="s">
        <v>23</v>
      </c>
      <c r="D16" s="13" t="s">
        <v>49</v>
      </c>
      <c r="E16" s="35" t="s">
        <v>53</v>
      </c>
      <c r="F16" s="13" t="s">
        <v>12</v>
      </c>
      <c r="G16" s="36" t="s">
        <v>56</v>
      </c>
      <c r="H16" s="36"/>
      <c r="I16" s="36"/>
      <c r="J16" s="13">
        <v>43</v>
      </c>
      <c r="K16" s="22">
        <f t="shared" si="0"/>
        <v>9.6</v>
      </c>
      <c r="L16" s="22">
        <f t="shared" si="1"/>
        <v>19.2</v>
      </c>
      <c r="M16" s="37"/>
      <c r="N16" s="37"/>
      <c r="O16" s="37">
        <v>9.6</v>
      </c>
      <c r="P16" s="37"/>
      <c r="Q16" s="37"/>
      <c r="R16" s="37"/>
      <c r="S16" s="38">
        <v>2</v>
      </c>
      <c r="T16" s="28">
        <v>52.59</v>
      </c>
      <c r="U16" s="28">
        <v>52.52</v>
      </c>
      <c r="V16" s="29">
        <f t="shared" si="2"/>
        <v>6.83</v>
      </c>
      <c r="W16" s="29">
        <f t="shared" si="3"/>
        <v>59.35</v>
      </c>
      <c r="X16" s="30">
        <v>109</v>
      </c>
      <c r="Y16" s="31">
        <f t="shared" si="4"/>
        <v>6469.15</v>
      </c>
      <c r="Z16" s="32" t="s">
        <v>25</v>
      </c>
      <c r="AA16" s="32" t="s">
        <v>26</v>
      </c>
    </row>
    <row r="17" spans="1:27" s="39" customFormat="1" ht="29.25">
      <c r="A17" s="49">
        <v>6</v>
      </c>
      <c r="B17" s="50" t="s">
        <v>41</v>
      </c>
      <c r="C17" s="51" t="s">
        <v>35</v>
      </c>
      <c r="D17" s="50" t="s">
        <v>36</v>
      </c>
      <c r="E17" s="52" t="s">
        <v>42</v>
      </c>
      <c r="F17" s="51" t="s">
        <v>12</v>
      </c>
      <c r="G17" s="53" t="s">
        <v>43</v>
      </c>
      <c r="H17" s="53"/>
      <c r="I17" s="53"/>
      <c r="J17" s="50">
        <v>24</v>
      </c>
      <c r="K17" s="54">
        <v>2.5</v>
      </c>
      <c r="L17" s="54">
        <f t="shared" si="1"/>
        <v>5</v>
      </c>
      <c r="M17" s="55"/>
      <c r="N17" s="54"/>
      <c r="O17" s="55"/>
      <c r="P17" s="54">
        <v>2.5</v>
      </c>
      <c r="Q17" s="55"/>
      <c r="R17" s="54"/>
      <c r="S17" s="50">
        <v>2</v>
      </c>
      <c r="T17" s="56">
        <v>15.94</v>
      </c>
      <c r="U17" s="56">
        <v>52.52</v>
      </c>
      <c r="V17" s="57">
        <f t="shared" si="2"/>
        <v>6.83</v>
      </c>
      <c r="W17" s="57">
        <f t="shared" si="3"/>
        <v>59.35</v>
      </c>
      <c r="X17" s="58">
        <v>109</v>
      </c>
      <c r="Y17" s="59">
        <f t="shared" si="4"/>
        <v>6469.15</v>
      </c>
      <c r="Z17" s="64" t="s">
        <v>25</v>
      </c>
      <c r="AA17" s="64" t="s">
        <v>26</v>
      </c>
    </row>
    <row r="18" spans="1:27" s="39" customFormat="1" ht="29.25">
      <c r="A18" s="49">
        <v>7</v>
      </c>
      <c r="B18" s="50" t="s">
        <v>44</v>
      </c>
      <c r="C18" s="51" t="s">
        <v>35</v>
      </c>
      <c r="D18" s="50" t="s">
        <v>36</v>
      </c>
      <c r="E18" s="52" t="s">
        <v>42</v>
      </c>
      <c r="F18" s="51" t="s">
        <v>12</v>
      </c>
      <c r="G18" s="53" t="s">
        <v>45</v>
      </c>
      <c r="H18" s="53"/>
      <c r="I18" s="53"/>
      <c r="J18" s="50">
        <v>21</v>
      </c>
      <c r="K18" s="54">
        <f t="shared" si="0"/>
        <v>15.7</v>
      </c>
      <c r="L18" s="54">
        <f t="shared" si="1"/>
        <v>31.4</v>
      </c>
      <c r="M18" s="55"/>
      <c r="N18" s="54"/>
      <c r="O18" s="55"/>
      <c r="P18" s="54">
        <v>15.7</v>
      </c>
      <c r="Q18" s="55"/>
      <c r="R18" s="54"/>
      <c r="S18" s="50">
        <v>2</v>
      </c>
      <c r="T18" s="56">
        <v>42.5</v>
      </c>
      <c r="U18" s="56">
        <v>103.24</v>
      </c>
      <c r="V18" s="57">
        <f t="shared" si="2"/>
        <v>13.42</v>
      </c>
      <c r="W18" s="57">
        <f t="shared" si="3"/>
        <v>116.66</v>
      </c>
      <c r="X18" s="58">
        <v>109</v>
      </c>
      <c r="Y18" s="59">
        <f t="shared" si="4"/>
        <v>12715.94</v>
      </c>
      <c r="Z18" s="64" t="s">
        <v>25</v>
      </c>
      <c r="AA18" s="64" t="s">
        <v>26</v>
      </c>
    </row>
    <row r="19" spans="1:27" ht="29.25">
      <c r="A19" s="34">
        <v>8</v>
      </c>
      <c r="B19" s="50" t="s">
        <v>46</v>
      </c>
      <c r="C19" s="51" t="s">
        <v>35</v>
      </c>
      <c r="D19" s="50" t="s">
        <v>36</v>
      </c>
      <c r="E19" s="52" t="s">
        <v>42</v>
      </c>
      <c r="F19" s="51" t="s">
        <v>12</v>
      </c>
      <c r="G19" s="53" t="s">
        <v>47</v>
      </c>
      <c r="H19" s="53"/>
      <c r="I19" s="53"/>
      <c r="J19" s="50">
        <v>6</v>
      </c>
      <c r="K19" s="54">
        <f t="shared" si="0"/>
        <v>1.5</v>
      </c>
      <c r="L19" s="54">
        <f t="shared" si="1"/>
        <v>3</v>
      </c>
      <c r="M19" s="55"/>
      <c r="N19" s="54"/>
      <c r="O19" s="55"/>
      <c r="P19" s="54">
        <v>1.5</v>
      </c>
      <c r="Q19" s="55"/>
      <c r="R19" s="54"/>
      <c r="S19" s="50">
        <v>2</v>
      </c>
      <c r="T19" s="56">
        <v>13.81</v>
      </c>
      <c r="U19" s="56">
        <v>36.22</v>
      </c>
      <c r="V19" s="57">
        <f t="shared" si="2"/>
        <v>4.71</v>
      </c>
      <c r="W19" s="57">
        <f t="shared" si="3"/>
        <v>40.93</v>
      </c>
      <c r="X19" s="58">
        <v>109</v>
      </c>
      <c r="Y19" s="59">
        <f t="shared" si="4"/>
        <v>4461.37</v>
      </c>
      <c r="Z19" s="64" t="s">
        <v>25</v>
      </c>
      <c r="AA19" s="64" t="s">
        <v>65</v>
      </c>
    </row>
    <row r="20" spans="1:27" ht="19.5">
      <c r="A20" s="19">
        <v>9</v>
      </c>
      <c r="B20" s="35" t="s">
        <v>34</v>
      </c>
      <c r="C20" s="13" t="s">
        <v>35</v>
      </c>
      <c r="D20" s="35" t="s">
        <v>36</v>
      </c>
      <c r="E20" s="35" t="s">
        <v>37</v>
      </c>
      <c r="F20" s="35" t="s">
        <v>12</v>
      </c>
      <c r="G20" s="36" t="s">
        <v>38</v>
      </c>
      <c r="H20" s="36"/>
      <c r="I20" s="36"/>
      <c r="J20" s="35">
        <v>23</v>
      </c>
      <c r="K20" s="22">
        <f t="shared" si="0"/>
        <v>2.1</v>
      </c>
      <c r="L20" s="22">
        <f t="shared" si="1"/>
        <v>4.2</v>
      </c>
      <c r="M20" s="37"/>
      <c r="N20" s="37"/>
      <c r="O20" s="37">
        <v>2.1</v>
      </c>
      <c r="P20" s="37"/>
      <c r="Q20" s="37"/>
      <c r="R20" s="37"/>
      <c r="S20" s="38">
        <v>2</v>
      </c>
      <c r="T20" s="28">
        <v>52.86</v>
      </c>
      <c r="U20" s="28">
        <v>52.52</v>
      </c>
      <c r="V20" s="29">
        <f t="shared" si="2"/>
        <v>6.83</v>
      </c>
      <c r="W20" s="29">
        <f t="shared" si="3"/>
        <v>59.35</v>
      </c>
      <c r="X20" s="30">
        <v>109</v>
      </c>
      <c r="Y20" s="31">
        <f t="shared" si="4"/>
        <v>6469.15</v>
      </c>
      <c r="Z20" s="32" t="s">
        <v>25</v>
      </c>
      <c r="AA20" s="32" t="s">
        <v>26</v>
      </c>
    </row>
    <row r="21" spans="1:27" ht="19.5">
      <c r="A21" s="19">
        <v>10</v>
      </c>
      <c r="B21" s="35" t="s">
        <v>39</v>
      </c>
      <c r="C21" s="13" t="s">
        <v>35</v>
      </c>
      <c r="D21" s="35" t="s">
        <v>36</v>
      </c>
      <c r="E21" s="35" t="s">
        <v>37</v>
      </c>
      <c r="F21" s="35" t="s">
        <v>12</v>
      </c>
      <c r="G21" s="36" t="s">
        <v>40</v>
      </c>
      <c r="H21" s="36"/>
      <c r="I21" s="36"/>
      <c r="J21" s="35">
        <v>50</v>
      </c>
      <c r="K21" s="22">
        <f t="shared" si="0"/>
        <v>9</v>
      </c>
      <c r="L21" s="22">
        <f t="shared" si="1"/>
        <v>18</v>
      </c>
      <c r="M21" s="37"/>
      <c r="N21" s="37"/>
      <c r="O21" s="37">
        <v>6.5</v>
      </c>
      <c r="P21" s="37">
        <v>2.5</v>
      </c>
      <c r="Q21" s="37"/>
      <c r="R21" s="37"/>
      <c r="S21" s="38">
        <v>2</v>
      </c>
      <c r="T21" s="28">
        <v>52.86</v>
      </c>
      <c r="U21" s="28">
        <v>52.52</v>
      </c>
      <c r="V21" s="29">
        <f t="shared" si="2"/>
        <v>6.83</v>
      </c>
      <c r="W21" s="29">
        <f t="shared" si="3"/>
        <v>59.35</v>
      </c>
      <c r="X21" s="30">
        <v>109</v>
      </c>
      <c r="Y21" s="31">
        <f t="shared" si="4"/>
        <v>6469.15</v>
      </c>
      <c r="Z21" s="32" t="s">
        <v>25</v>
      </c>
      <c r="AA21" s="32" t="s">
        <v>26</v>
      </c>
    </row>
    <row r="22" spans="1:27" s="46" customFormat="1" ht="19.5">
      <c r="A22" s="34">
        <v>11</v>
      </c>
      <c r="B22" s="40" t="s">
        <v>27</v>
      </c>
      <c r="C22" s="41" t="s">
        <v>23</v>
      </c>
      <c r="D22" s="40" t="s">
        <v>13</v>
      </c>
      <c r="E22" s="40" t="s">
        <v>28</v>
      </c>
      <c r="F22" s="17" t="s">
        <v>29</v>
      </c>
      <c r="G22" s="42" t="s">
        <v>30</v>
      </c>
      <c r="H22" s="42"/>
      <c r="I22" s="42"/>
      <c r="J22" s="40">
        <v>50</v>
      </c>
      <c r="K22" s="22">
        <f t="shared" si="0"/>
        <v>18</v>
      </c>
      <c r="L22" s="22">
        <f t="shared" si="1"/>
        <v>36</v>
      </c>
      <c r="M22" s="43"/>
      <c r="N22" s="43"/>
      <c r="O22" s="43">
        <v>14</v>
      </c>
      <c r="P22" s="43">
        <v>4</v>
      </c>
      <c r="Q22" s="43"/>
      <c r="R22" s="43"/>
      <c r="S22" s="40">
        <v>2</v>
      </c>
      <c r="T22" s="28">
        <v>146.14</v>
      </c>
      <c r="U22" s="44">
        <v>85.92</v>
      </c>
      <c r="V22" s="29">
        <f t="shared" si="2"/>
        <v>11.17</v>
      </c>
      <c r="W22" s="29">
        <f t="shared" si="3"/>
        <v>97.09</v>
      </c>
      <c r="X22" s="30">
        <v>109</v>
      </c>
      <c r="Y22" s="31">
        <f t="shared" si="4"/>
        <v>10582.81</v>
      </c>
      <c r="Z22" s="45" t="s">
        <v>25</v>
      </c>
      <c r="AA22" s="45" t="s">
        <v>26</v>
      </c>
    </row>
    <row r="23" spans="1:27" ht="19.5">
      <c r="A23" s="19">
        <v>12</v>
      </c>
      <c r="B23" s="40" t="s">
        <v>31</v>
      </c>
      <c r="C23" s="41" t="s">
        <v>23</v>
      </c>
      <c r="D23" s="40" t="s">
        <v>13</v>
      </c>
      <c r="E23" s="40" t="s">
        <v>32</v>
      </c>
      <c r="F23" s="17" t="s">
        <v>29</v>
      </c>
      <c r="G23" s="42" t="s">
        <v>33</v>
      </c>
      <c r="H23" s="42"/>
      <c r="I23" s="42"/>
      <c r="J23" s="40">
        <v>34</v>
      </c>
      <c r="K23" s="22">
        <f t="shared" si="0"/>
        <v>21</v>
      </c>
      <c r="L23" s="22">
        <f t="shared" si="1"/>
        <v>42</v>
      </c>
      <c r="M23" s="43"/>
      <c r="N23" s="43"/>
      <c r="O23" s="43">
        <v>7</v>
      </c>
      <c r="P23" s="43">
        <v>14</v>
      </c>
      <c r="Q23" s="43"/>
      <c r="R23" s="43"/>
      <c r="S23" s="40">
        <v>2</v>
      </c>
      <c r="T23" s="28">
        <v>147.22</v>
      </c>
      <c r="U23" s="28">
        <v>115.21</v>
      </c>
      <c r="V23" s="29">
        <f t="shared" si="2"/>
        <v>14.98</v>
      </c>
      <c r="W23" s="29">
        <f t="shared" si="3"/>
        <v>130.19</v>
      </c>
      <c r="X23" s="30">
        <v>109</v>
      </c>
      <c r="Y23" s="31">
        <f t="shared" si="4"/>
        <v>14190.71</v>
      </c>
      <c r="Z23" s="45" t="s">
        <v>25</v>
      </c>
      <c r="AA23" s="45" t="s">
        <v>26</v>
      </c>
    </row>
    <row r="24" spans="1:27" ht="17.25" customHeight="1">
      <c r="A24" s="86" t="s">
        <v>60</v>
      </c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8"/>
      <c r="U24" s="47">
        <f>SUM(U12:U23)</f>
        <v>903.1899999999999</v>
      </c>
      <c r="V24" s="47">
        <f>SUM(V12:V23)</f>
        <v>117.42999999999999</v>
      </c>
      <c r="W24" s="47">
        <f>SUM(W12:W23)</f>
        <v>1020.6199999999999</v>
      </c>
      <c r="X24" s="47"/>
      <c r="Y24" s="47">
        <f>SUM(Y12:Y23)</f>
        <v>111247.57999999999</v>
      </c>
      <c r="Z24" s="73"/>
      <c r="AA24" s="74"/>
    </row>
    <row r="25" spans="1:27" ht="15" customHeight="1">
      <c r="A25" s="86"/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8"/>
      <c r="U25" s="92"/>
      <c r="V25" s="93"/>
      <c r="W25" s="93"/>
      <c r="X25" s="93"/>
      <c r="Y25" s="93"/>
      <c r="Z25" s="93"/>
      <c r="AA25" s="94"/>
    </row>
    <row r="26" spans="1:27" s="48" customFormat="1" ht="15.75" customHeight="1">
      <c r="A26" s="86" t="s">
        <v>76</v>
      </c>
      <c r="B26" s="87"/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8"/>
      <c r="U26" s="89">
        <f>Y24</f>
        <v>111247.57999999999</v>
      </c>
      <c r="V26" s="90"/>
      <c r="W26" s="90"/>
      <c r="X26" s="90"/>
      <c r="Y26" s="90"/>
      <c r="Z26" s="90"/>
      <c r="AA26" s="91"/>
    </row>
    <row r="27" spans="1:27" s="33" customFormat="1" ht="15" customHeight="1">
      <c r="A27" s="86" t="s">
        <v>77</v>
      </c>
      <c r="B27" s="87"/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8"/>
      <c r="U27" s="89">
        <f>ROUND(U26*(20/100),2)</f>
        <v>22249.52</v>
      </c>
      <c r="V27" s="90"/>
      <c r="W27" s="90"/>
      <c r="X27" s="90"/>
      <c r="Y27" s="90"/>
      <c r="Z27" s="90"/>
      <c r="AA27" s="91"/>
    </row>
    <row r="28" spans="1:27" s="48" customFormat="1" ht="15.75" customHeight="1">
      <c r="A28" s="86" t="s">
        <v>71</v>
      </c>
      <c r="B28" s="87"/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8"/>
      <c r="U28" s="89">
        <f>U26+U27</f>
        <v>133497.09999999998</v>
      </c>
      <c r="V28" s="90"/>
      <c r="W28" s="90"/>
      <c r="X28" s="90"/>
      <c r="Y28" s="90"/>
      <c r="Z28" s="90"/>
      <c r="AA28" s="91"/>
    </row>
  </sheetData>
  <sheetProtection/>
  <autoFilter ref="A11:AA11"/>
  <mergeCells count="45">
    <mergeCell ref="R2:Z2"/>
    <mergeCell ref="R3:Z3"/>
    <mergeCell ref="A5:J5"/>
    <mergeCell ref="U28:AA28"/>
    <mergeCell ref="U27:AA27"/>
    <mergeCell ref="A28:T28"/>
    <mergeCell ref="K1:N1"/>
    <mergeCell ref="A24:T24"/>
    <mergeCell ref="A25:T25"/>
    <mergeCell ref="A26:T26"/>
    <mergeCell ref="G9:G11"/>
    <mergeCell ref="Q10:R10"/>
    <mergeCell ref="J9:J11"/>
    <mergeCell ref="H9:H11"/>
    <mergeCell ref="A27:T27"/>
    <mergeCell ref="U26:AA26"/>
    <mergeCell ref="U25:AA25"/>
    <mergeCell ref="Y9:Y11"/>
    <mergeCell ref="M9:R9"/>
    <mergeCell ref="AA9:AA11"/>
    <mergeCell ref="O10:P10"/>
    <mergeCell ref="D9:D11"/>
    <mergeCell ref="E9:E11"/>
    <mergeCell ref="F9:F11"/>
    <mergeCell ref="C9:C11"/>
    <mergeCell ref="Z24:AA24"/>
    <mergeCell ref="A9:A11"/>
    <mergeCell ref="S9:S11"/>
    <mergeCell ref="W9:W11"/>
    <mergeCell ref="Z9:Z11"/>
    <mergeCell ref="M10:N10"/>
    <mergeCell ref="B9:B11"/>
    <mergeCell ref="X9:X11"/>
    <mergeCell ref="I9:I11"/>
    <mergeCell ref="U9:U11"/>
    <mergeCell ref="T9:T11"/>
    <mergeCell ref="V9:V11"/>
    <mergeCell ref="A1:J1"/>
    <mergeCell ref="A2:J2"/>
    <mergeCell ref="A3:J3"/>
    <mergeCell ref="A4:J4"/>
    <mergeCell ref="K9:K11"/>
    <mergeCell ref="L9:L11"/>
    <mergeCell ref="A7:AA7"/>
    <mergeCell ref="A8:AA8"/>
  </mergeCells>
  <printOptions/>
  <pageMargins left="0.2362204724409449" right="0.1968503937007874" top="0.39" bottom="0.37" header="0.33" footer="0.28"/>
  <pageSetup orientation="landscape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Κ.τ.Π.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topografikh</dc:creator>
  <cp:keywords/>
  <dc:description/>
  <cp:lastModifiedBy>ntsomak</cp:lastModifiedBy>
  <cp:lastPrinted>2014-06-23T07:50:13Z</cp:lastPrinted>
  <dcterms:created xsi:type="dcterms:W3CDTF">2013-10-03T04:51:20Z</dcterms:created>
  <dcterms:modified xsi:type="dcterms:W3CDTF">2014-09-16T10:58:07Z</dcterms:modified>
  <cp:category/>
  <cp:version/>
  <cp:contentType/>
  <cp:contentStatus/>
</cp:coreProperties>
</file>