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60" windowWidth="20730" windowHeight="6420" activeTab="0"/>
  </bookViews>
  <sheets>
    <sheet name="ΟΛΑ ΜΑΖΙ " sheetId="1" r:id="rId1"/>
  </sheets>
  <definedNames/>
  <calcPr fullCalcOnLoad="1"/>
</workbook>
</file>

<file path=xl/sharedStrings.xml><?xml version="1.0" encoding="utf-8"?>
<sst xmlns="http://schemas.openxmlformats.org/spreadsheetml/2006/main" count="202" uniqueCount="90">
  <si>
    <t>ΣΥΝΟΛΙΚΟ ΚΟΣΤΟΣ ΔΡΟΜΟΛΟΓΙΩΝ ΧΩΡΙΣ ΦΠΑ</t>
  </si>
  <si>
    <t>NAI</t>
  </si>
  <si>
    <t>A/A</t>
  </si>
  <si>
    <t>ΦΠΑ 24%</t>
  </si>
  <si>
    <t>ΤΑΞΙ</t>
  </si>
  <si>
    <t>OXI</t>
  </si>
  <si>
    <t>ΕΡΓΑΣΤΗΡΙ ΠΑΝΑΓΙΑ ΕΛΕΟΥΣΑ ΜΕΣΟΛΟΓΓΙ</t>
  </si>
  <si>
    <t>ΕΡΓΑΣΤΗΡΙ "ΠΑΝΑΓΙΑ ΕΛΕΟΥΣΑ"ΑΓΡΙΝΙΟ</t>
  </si>
  <si>
    <t>ΩΡΑΡΙΟ (ΑΝΑΛΟΓΑ ΜΕ ΤΗΝ ΩΡΑ ΠΡΟΣΕΛΕΥΣΗΣ/ΑΝΑΧΩΡΗΣΗΣ )</t>
  </si>
  <si>
    <t>08:15-13:15</t>
  </si>
  <si>
    <t>ΌΧΙ</t>
  </si>
  <si>
    <t>ΠΕΡΙΓΡΑΦΗ ΔΙΑΔΡΟΜΗΣ</t>
  </si>
  <si>
    <t>ΕΗΥΠΗΡΕΤΟΥΜΕΝΗ ΣΧΟΛΙΚΗ ΜΟΝΑΔΑ</t>
  </si>
  <si>
    <t>ΑΡΙΘΜΟΣ ΜΑΘΗΤΩΝ</t>
  </si>
  <si>
    <t>ΑΠΛΗ (1) ή ΔΙΠΛΗ (2) ΔΙΑΔΡΟΜΗ</t>
  </si>
  <si>
    <t>ΣΥΝΟΔΟΣ (ΝΑΙ/ΌΧΙ)</t>
  </si>
  <si>
    <t>ΣΤΟΙΧΕΙΑ ΜΕΤΑΦΟΡΙΚΟΥ ΜΕΣΟΥ</t>
  </si>
  <si>
    <t>ΜΕΓΑΛΗ     &gt;5%</t>
  </si>
  <si>
    <t>ΣΥΝΟΛΙΚΑ ΕΜΦΟΡΤΑ ΧΙΛΙΟΜΕΤΡΑ ΑΠΛΗΣ ΔΙΑΔΡΟΜΗΣ</t>
  </si>
  <si>
    <t>ΣΥΝΟΛΙΚΑ ΕΜΦΟΡΤΑ ΧΙΛΙΟΜΕΤΡΑ ΔΙΠΛΗΣ ΔΙΑΔΡΟΜΗΣ</t>
  </si>
  <si>
    <t>ΕΙΔΟΣ ΟΔΟΥ</t>
  </si>
  <si>
    <t>ΕΝΤΟΣ ΠΟΛΕΩΣ</t>
  </si>
  <si>
    <t>ΕΚΤΟΣ ΠΟΛΕΩΣ</t>
  </si>
  <si>
    <t>ΧΩΜΑ - ΧΙΟΝΙ</t>
  </si>
  <si>
    <t>ΜΙΚΡΗ    0-5%</t>
  </si>
  <si>
    <t>ΜΕΓΑΛΗ &gt;5%</t>
  </si>
  <si>
    <t>ΜΙΚΡΗ   0-5%</t>
  </si>
  <si>
    <t>ΜΕΓΑΛΗ  &gt;5%</t>
  </si>
  <si>
    <t>ΜΙΚΡΗ  0-5%</t>
  </si>
  <si>
    <t>Ι.Π. ΜΕΣΟΛΟΓΓΙΟΥ</t>
  </si>
  <si>
    <t>ΑΓΡΙΝΙΟΥ</t>
  </si>
  <si>
    <t>ΔΗΜΟΣ</t>
  </si>
  <si>
    <r>
      <t xml:space="preserve">ΜΕΣΗ ΛΙΑΝΙΚΗ ΤΙΜΗ ΠΕΤΡΕΛΑΙΟΥ ΚΙΝΗΣΗΣ ΤΗΝ 13-05-2019: </t>
    </r>
    <r>
      <rPr>
        <b/>
        <u val="single"/>
        <sz val="8"/>
        <rFont val="Calibri"/>
        <family val="2"/>
      </rPr>
      <t>1,430 ευρώ</t>
    </r>
    <r>
      <rPr>
        <b/>
        <sz val="8"/>
        <rFont val="Calibri"/>
        <family val="2"/>
      </rPr>
      <t xml:space="preserve"> </t>
    </r>
  </si>
  <si>
    <t xml:space="preserve">ΠΑΡΑΡΤΗΜΑ 2019-2020 (ΠΙΝΑΚΕΣ ΔΡΟΜΟΛΟΓΙΩΝ) </t>
  </si>
  <si>
    <t>ΜΕΓΙΣΤΟ ΗΜΕΡΗΣΙΟ ΚΟΣΤΟΣ ΔΡΟΜΟΛΟΓΙΟΥ ΜΕ ΒΑΣΗ ΤΗΝ ΚΥΑ 50025/2018</t>
  </si>
  <si>
    <t>ΑΡΙΘΜΟΣ ΠΡΟΒΛΕΠΟΜΕΝΩΝ ΔΡΟΜΟΛΟΓΙΩΝ ΓΙΑ ΤΟ ΕΤΟΣ 2019-2020</t>
  </si>
  <si>
    <t xml:space="preserve"> ΓΕΝΙΚΟ ΣΥΝΟΛΟ  ΜΕ  ΜΕ ΦΠΑ</t>
  </si>
  <si>
    <t xml:space="preserve">ΚΩΔΙΚΟΣ ΔΡΟΜΟΛΟΓΙΟΥ </t>
  </si>
  <si>
    <r>
      <t>ΠΕΤΡΟΧΩΡΙ-ΘΕΡΜΟ-ΠΑΝΤΑΝΑΣΣΑ-"ΕΡΓΑΣΤΗΡΙ ΠΑΝΑΓΙΑ ΕΛΕΟΥΣΑ"</t>
    </r>
    <r>
      <rPr>
        <b/>
        <u val="single"/>
        <sz val="10"/>
        <rFont val="Calibri"/>
        <family val="2"/>
      </rPr>
      <t xml:space="preserve"> ΜΕΤΑΒΑΣΗ-ΕΠΙΣΤΡΟΦΗ</t>
    </r>
  </si>
  <si>
    <r>
      <t>ΑΓΓΕΛΟΚΑΣΤΡΟ-ΛΕΥΚΑ-ΔΟΚΙΜΙ-"ΕΡΓΑΣΤΗΡΙ ΠΑΝΑΓΙΑ ΕΛΕΟΥΣΑ"</t>
    </r>
    <r>
      <rPr>
        <b/>
        <u val="single"/>
        <sz val="10"/>
        <rFont val="Calibri"/>
        <family val="2"/>
      </rPr>
      <t xml:space="preserve"> ΜΕΤΑΒΑΣΗ-ΕΠΙΣΤΡΟΦΗ</t>
    </r>
  </si>
  <si>
    <r>
      <t>ΠΑΡΚΟ ΑΓΡΙΝΙΟΥ -ΠΑΛΑΙΟΛΟΓΟΥ 2-"ΕΡΓΑΣΤΗΡΙ ΠΑΝΑΓΙΑ ΕΛΕΟΥΣΑ"</t>
    </r>
    <r>
      <rPr>
        <b/>
        <u val="single"/>
        <sz val="10"/>
        <rFont val="Calibri"/>
        <family val="2"/>
      </rPr>
      <t xml:space="preserve"> ΜΕΤΑΒΑΣΗ-ΕΠΙΣΤΡΟΦΗ</t>
    </r>
  </si>
  <si>
    <r>
      <t>ΛΑΣΠΕΣ-ΚΑΜΑΡΟΥΛΑ-"ΕΡΓΑΣΤΗΡΙ ΠΑΝΑΓΙΑ ΕΛΕΟΥΣΑ"</t>
    </r>
    <r>
      <rPr>
        <b/>
        <u val="single"/>
        <sz val="10"/>
        <rFont val="Calibri"/>
        <family val="2"/>
      </rPr>
      <t xml:space="preserve"> ΜΕΤΑΒΑΣΗ-ΕΠΙΣΤΡΟΦΗ</t>
    </r>
  </si>
  <si>
    <r>
      <t xml:space="preserve">ΧΡΥΣΟΒΕΡΓΙ-ΑΓΡΙΛΙΑ-ΡΟΙΔΟΥΛΑ ΜΕΣΟΛΟΓΓΙΟΥ-ΕΡΓΑΣΤΗΡΙ ΠΑΝΑΓΙΑ ΕΛΕΟΥΣΑ </t>
    </r>
    <r>
      <rPr>
        <b/>
        <u val="single"/>
        <sz val="10"/>
        <color indexed="8"/>
        <rFont val="Calibri"/>
        <family val="2"/>
      </rPr>
      <t>(ΜΕΤΑΒΑΣΗ-ΕΠΙΣΤΡΟΦΗ)</t>
    </r>
  </si>
  <si>
    <r>
      <t xml:space="preserve">ΑΣΤΑΚΟΣ -ΕΡΓΑΣΤΗΡΙ ΠΑΝΑΓΙΑ ΕΛΕΟΥΣΑ </t>
    </r>
    <r>
      <rPr>
        <b/>
        <u val="single"/>
        <sz val="10"/>
        <color indexed="8"/>
        <rFont val="Calibri"/>
        <family val="2"/>
      </rPr>
      <t>(ΜΕΤΑΒΑΣΗ-ΕΠΙΣΤΡΟΦΗ)</t>
    </r>
  </si>
  <si>
    <r>
      <t xml:space="preserve">ΑΜΠΕΛΙΑ-ΕΛΛΗΝΙΚΑ-ΕΡΓΑΣΤΗΡΙ ΠΑΝΑΓΙΑ ΕΛΕΟΥΣΑ </t>
    </r>
    <r>
      <rPr>
        <b/>
        <u val="single"/>
        <sz val="10"/>
        <color indexed="8"/>
        <rFont val="Calibri"/>
        <family val="2"/>
      </rPr>
      <t>(ΜΕΤΑΒΑΣΗ-ΕΠΙΣΤΡΟΦΗ)</t>
    </r>
  </si>
  <si>
    <r>
      <t xml:space="preserve">ΜΟΝΑΣΤΗΡΑΚΙ ΔΩΡΙΔΟΣ-ΑΝΩ ΔΑΦΝΗ-ΞΗΡΟΠΗΓΑΔΟ-ΕΡΓΑΣΤΗΡΙ ΠΑΝΑΓΙΑ ΕΛΕΟΥΣΑ </t>
    </r>
    <r>
      <rPr>
        <b/>
        <u val="single"/>
        <sz val="10"/>
        <color indexed="8"/>
        <rFont val="Calibri"/>
        <family val="2"/>
      </rPr>
      <t>(ΜΕΤΑΒΑΣΗ-ΕΠΙΣΤΡΟΦΗ)</t>
    </r>
  </si>
  <si>
    <r>
      <t xml:space="preserve">ΑΓΓΕΛΟΚΑΣΤΡΟ-ΕΡΓΑΣΤΗΡΙ ΠΑΝΑΓΙΑ ΕΛΕΟΥΣΑ </t>
    </r>
    <r>
      <rPr>
        <b/>
        <u val="single"/>
        <sz val="10"/>
        <color indexed="8"/>
        <rFont val="Calibri"/>
        <family val="2"/>
      </rPr>
      <t>(ΜΕΤΑΒΑΣΗ-ΕΠΙΣΤΡΟΦΗ)</t>
    </r>
  </si>
  <si>
    <t>ΕΛΕΠΑΠ ΑΓΡΙΝΙΟΥ</t>
  </si>
  <si>
    <t xml:space="preserve">ΜΙΚΡΟ ΛΕΩΦΟΡΕΙΟ </t>
  </si>
  <si>
    <t>ΕΛΕΠΑΠ ΑΓΡΙΝΙΟΥ-ΠΑΝΑΓΙΑ ΕΛΕΟΥΣΑ ΑΓΡΙΝΙΟΥ</t>
  </si>
  <si>
    <r>
      <t xml:space="preserve">ΑΝΑΤΟΛΙΚΑ ΑΛΙΠΕΔΑ-ΦΡΑΓΚΟΥΛΕΙΙΚΑ -ΑΓΓΕΛΟΚΑΣΤΡΟ-ΕΛΕΠΑΠΑ ΑΓΡΙΝΙΟΥ </t>
    </r>
    <r>
      <rPr>
        <b/>
        <u val="single"/>
        <sz val="10"/>
        <rFont val="Calibri"/>
        <family val="2"/>
      </rPr>
      <t>(ΜΕΤΑΒΑΣΗ ΚΑΙ ΕΠΙΣΤΡΟΦΗ)</t>
    </r>
  </si>
  <si>
    <r>
      <t xml:space="preserve">ΚΑΤΩ ΜΑΚΡΥΝΟΥ-ΓΡΑΜΜΑΤΙΚΟΥ -ΠΑΠΑΔΑΤΕΣ-ΕΛΕΠΑΠ-ΠΑΝΑΓΙΑ ΕΛΕΟΥΣΑ </t>
    </r>
    <r>
      <rPr>
        <b/>
        <u val="single"/>
        <sz val="10"/>
        <rFont val="Calibri"/>
        <family val="2"/>
      </rPr>
      <t>(ΜΕΤΑΒΑΣΗ ΚΑΙ ΕΠΙΣΤΡΟΦΗ)</t>
    </r>
  </si>
  <si>
    <r>
      <t>ΑΓΙΟΣ ΑΝΔΡΕΑΣ ΜΑΚΡΥΝΕΙΑΣ -ΖΕΥΓΑΡΑΚΙ-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ΕΡΓΑΣΤΗΡΙ "ΠΑΝΑΓΙΑ ΕΛΕΟΥΣΑ"ΑΓΡΙΝΙΟ (</t>
    </r>
    <r>
      <rPr>
        <b/>
        <u val="single"/>
        <sz val="10"/>
        <rFont val="Calibri"/>
        <family val="2"/>
      </rPr>
      <t>ΜΕΤΑΒΑΣΗ-ΕΠΙΣΤΡΟΦΗ )</t>
    </r>
  </si>
  <si>
    <r>
      <t>ΑΗΤΟΣ ΞΗΡΟΜΕΡΟΥ-ΚΑΤΟΥΝΑ-ΦΥΤΕΙΕΣ-ΛΕΠΕΝΟΥ-"ΕΡΓΑΣΤΗΡΙ ΠΑΝΑΓΙΑ ΕΛΕΟΥΣΑ"</t>
    </r>
    <r>
      <rPr>
        <b/>
        <u val="single"/>
        <sz val="10"/>
        <rFont val="Calibri"/>
        <family val="2"/>
      </rPr>
      <t xml:space="preserve"> ΜΕΤΑΒΑΣΗ-ΕΠΙΣΤΡΟΦΗ</t>
    </r>
  </si>
  <si>
    <r>
      <t>ΣΠΑΡΤΙΑΣ -"ΕΡΓΑΣΤΗΡΙ ΠΑΝΑΓΙΑ ΕΛΕΟΥΣΑ"</t>
    </r>
    <r>
      <rPr>
        <b/>
        <u val="single"/>
        <sz val="10"/>
        <rFont val="Calibri"/>
        <family val="2"/>
      </rPr>
      <t xml:space="preserve"> ΜΕΤΑΒΑΣΗ-ΕΠΙΣΤΡΟΦΗ</t>
    </r>
  </si>
  <si>
    <r>
      <t>ΧΑΛΚΙΟΠΟΥΛΟ-ΚΑΣΤΡΑΚΙ -"ΕΡΓΑΣΤΗΡΙ ΠΑΝΑΓΙΑ ΕΛΕΟΥΣΑ"</t>
    </r>
    <r>
      <rPr>
        <b/>
        <u val="single"/>
        <sz val="10"/>
        <rFont val="Calibri"/>
        <family val="2"/>
      </rPr>
      <t xml:space="preserve"> ΜΕΤΑΒΑΣΗ-ΕΠΙΣΤΡΟΦΗ</t>
    </r>
  </si>
  <si>
    <r>
      <t xml:space="preserve">ΚΑΙΝΟΥΡΓΙΟ-ΚΑΜΑΡΟΥΛΑ-ΦΙΛΙΚΗΣ ΕΤΑΙΡΕΙΑΣ 8-ΚΑΖΑΝΤΗ 8-ΟΙΝΕΩΣ 2Β-ΤΕΡΤΣΕΤΗ 4-ΑΠΕΡΑΝΤΙΩΝ ΤΕΡΜΑ ΑΓΡΙΝΙΟΥ-ΣΠΑΡΤΗΣ 24-ΚΑΛΛΙΝΙΚΟΥ 22-ΑΓΙΟΣ ΙΩΑΝΝΗΣ ΡΗΓΑΝΑΣ                                                                               </t>
    </r>
    <r>
      <rPr>
        <b/>
        <u val="single"/>
        <sz val="10"/>
        <rFont val="Calibri"/>
        <family val="2"/>
      </rPr>
      <t xml:space="preserve">ΚΑΙ ΑΝΤΙΣΤΡΟΦΑ ΣΤΗΝ ΕΠΙΣΤΡΟΦΗ </t>
    </r>
  </si>
  <si>
    <t>ΝΑΙ</t>
  </si>
  <si>
    <t xml:space="preserve">ΝΑΙ </t>
  </si>
  <si>
    <r>
      <t xml:space="preserve">ΓΑΛΑΤΑΣ-ΠΑΛΙΟΣΤΑΝΗ ΓΑΛΑΤΑ-ΝΑΥΠΑΚΤΟΥ ΜΕΣΟΛΟΓΓΙΟΥ-ΕΡΓΑΣΤΗΡΙ ΠΑΝΑΓΙΑ ΕΛΕΟΥΣΑ ΜΕΣΟΛΟΓΓΙΟΥ  </t>
    </r>
    <r>
      <rPr>
        <b/>
        <u val="single"/>
        <sz val="10"/>
        <color indexed="8"/>
        <rFont val="Calibri"/>
        <family val="2"/>
      </rPr>
      <t>(ΜΕΤΑΒΑΣΗ-ΕΠΙΣΤΡΟΦΗ)</t>
    </r>
  </si>
  <si>
    <r>
      <t>ΑΣΤΑΚΟΣ-ΕΛΕΠΑΠ ΑΓΡΙΝΙΟΥ (</t>
    </r>
    <r>
      <rPr>
        <b/>
        <u val="single"/>
        <sz val="10"/>
        <rFont val="Calibri"/>
        <family val="2"/>
      </rPr>
      <t>ΜΕΤΑΒΑΣΗ ΚΑΙ ΕΠΙΣΤΡΟΦΗ</t>
    </r>
    <r>
      <rPr>
        <sz val="10"/>
        <rFont val="Calibri"/>
        <family val="2"/>
      </rPr>
      <t>)</t>
    </r>
  </si>
  <si>
    <r>
      <t xml:space="preserve">ΣΚΟΥΤΕΡΑ-ΕΛΕΠΑΠ ΑΓΡΙΝΙΟΥ </t>
    </r>
    <r>
      <rPr>
        <b/>
        <u val="single"/>
        <sz val="10"/>
        <rFont val="Calibri"/>
        <family val="2"/>
      </rPr>
      <t>(ΜΕΤΑΒΑΣΗ ΚΑΙ ΕΠΙΣΤΡΟΦΗ</t>
    </r>
    <r>
      <rPr>
        <sz val="10"/>
        <rFont val="Calibri"/>
        <family val="2"/>
      </rPr>
      <t>)</t>
    </r>
  </si>
  <si>
    <r>
      <t xml:space="preserve">ΛΟΥΤΡΟ-ΑΝΟΙΞΙΑΤΙΚΟ-ΠΑΝΑΓΙΑ ΕΛΟΥΣΑ ΑΓΡΙΝΙΟΥ </t>
    </r>
    <r>
      <rPr>
        <b/>
        <u val="single"/>
        <sz val="10"/>
        <rFont val="Calibri"/>
        <family val="2"/>
      </rPr>
      <t>(ΜΕΤΑΒΑΣΗ ΚΑΙ ΕΠΙΣΤΡΟΦΗ)</t>
    </r>
  </si>
  <si>
    <t xml:space="preserve">ΣΥΝΟΛΙΚΟΣ ΠΡΟΫΠΟΛΟΓΙΣΜΟΣ  ΧΩΡΙΣ Φ.Π.Α. </t>
  </si>
  <si>
    <r>
      <rPr>
        <sz val="14"/>
        <color indexed="8"/>
        <rFont val="Calibri"/>
        <family val="2"/>
      </rPr>
      <t xml:space="preserve">  </t>
    </r>
    <r>
      <rPr>
        <u val="single"/>
        <sz val="14"/>
        <color indexed="8"/>
        <rFont val="Calibri"/>
        <family val="2"/>
      </rPr>
      <t xml:space="preserve">Φ.Π.Α.  </t>
    </r>
  </si>
  <si>
    <t xml:space="preserve">ΣΥΝΟΛΙΚΟΣ ΠΡΟΫΠΟΛΟΓΙΣΜΟΣ   ME Φ.Π.Α. </t>
  </si>
  <si>
    <t>ΝΠ1</t>
  </si>
  <si>
    <t>ΝΠ2</t>
  </si>
  <si>
    <t>ΝΠ3</t>
  </si>
  <si>
    <t>ΝΠ4</t>
  </si>
  <si>
    <t>ΝΠ5</t>
  </si>
  <si>
    <t>ΝΠ6</t>
  </si>
  <si>
    <t>ΝΠ7</t>
  </si>
  <si>
    <t>ΝΠ8</t>
  </si>
  <si>
    <t>ΝΠ9</t>
  </si>
  <si>
    <t>ΝΠ10</t>
  </si>
  <si>
    <t>ΝΠ11</t>
  </si>
  <si>
    <t>ΝΠ12</t>
  </si>
  <si>
    <t>ΝΠ13</t>
  </si>
  <si>
    <t>ΝΠ14</t>
  </si>
  <si>
    <t>ΝΠ15</t>
  </si>
  <si>
    <t>ΝΠ16</t>
  </si>
  <si>
    <t>ΝΠ17</t>
  </si>
  <si>
    <t>ΝΠ18</t>
  </si>
  <si>
    <t>ΝΠ19</t>
  </si>
  <si>
    <t>ΝΠ20</t>
  </si>
  <si>
    <t>ΝΠ21</t>
  </si>
  <si>
    <r>
      <t>ΒΟΝΙΤΣΑ -ΣΠΑΡΤΟ-ΑΜΦΙΛΟΧΙΑ -ΠΑΝΑΓΙΑ ΕΛΕΟΥΣΑ -ΕΛΕΠΑΠ ΑΓΡΙΝΙΟΥ   (</t>
    </r>
    <r>
      <rPr>
        <b/>
        <u val="single"/>
        <sz val="10"/>
        <rFont val="Calibri"/>
        <family val="2"/>
      </rPr>
      <t>ΜΕΤΑΒΑΣΗ ΚΑΙ ΕΠΙΣΤΡΟΦΗ)</t>
    </r>
  </si>
  <si>
    <t>ΕΓΓΥΗΤΙΚΗ ΣΥΜΜΕΤΟΧΗ (ΣΥΜΜΕΤΟΧΗ 2% ΕΠΙ ΤΟΥ ΣΥΝΟΛΙΚΟΥ  ΚΟΣΤΟΥΣ ΔΡΟΜΟΛΟΓΙΩΝ ΑΝΕΥ Φ.Π.Α.&amp; )</t>
  </si>
  <si>
    <t>ΣΤΟΙΧΕΙΑ ΜΕΤΑΦΟΡΑΣ ΜΑΘΗΤΩΝ ΠΑΝΑΓΙΑ ΕΛΕΟΥΣΑ ΚΑΙ ΕΛΕΠΑΠ  2019-2020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</si>
</sst>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;[Red]#,##0.00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name val="Arial"/>
      <family val="2"/>
    </font>
    <font>
      <b/>
      <sz val="11"/>
      <name val="Calibri"/>
      <family val="2"/>
    </font>
    <font>
      <b/>
      <u val="single"/>
      <sz val="8"/>
      <name val="Calibri"/>
      <family val="2"/>
    </font>
    <font>
      <b/>
      <sz val="16"/>
      <name val="Calibri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Arial"/>
      <family val="2"/>
    </font>
    <font>
      <b/>
      <u val="single"/>
      <sz val="10"/>
      <color indexed="8"/>
      <name val="Calibri"/>
      <family val="2"/>
    </font>
    <font>
      <b/>
      <sz val="7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Calibri"/>
      <family val="2"/>
    </font>
    <font>
      <b/>
      <sz val="10"/>
      <name val="Calibri"/>
      <family val="2"/>
    </font>
    <font>
      <u val="single"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4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21" borderId="1" applyNumberFormat="0" applyAlignment="0" applyProtection="0"/>
    <xf numFmtId="0" fontId="17" fillId="21" borderId="1" applyNumberFormat="0" applyAlignment="0" applyProtection="0"/>
  </cellStyleXfs>
  <cellXfs count="118">
    <xf numFmtId="0" fontId="0" fillId="0" borderId="0" xfId="0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28" fillId="0" borderId="0" xfId="0" applyFont="1" applyAlignment="1">
      <alignment wrapText="1"/>
    </xf>
    <xf numFmtId="0" fontId="0" fillId="0" borderId="0" xfId="0" applyAlignment="1">
      <alignment vertical="center"/>
    </xf>
    <xf numFmtId="0" fontId="32" fillId="0" borderId="0" xfId="0" applyFont="1" applyAlignment="1">
      <alignment/>
    </xf>
    <xf numFmtId="165" fontId="26" fillId="0" borderId="10" xfId="51" applyNumberFormat="1" applyFont="1" applyFill="1" applyBorder="1" applyAlignment="1">
      <alignment horizontal="center" wrapText="1"/>
      <protection/>
    </xf>
    <xf numFmtId="165" fontId="25" fillId="0" borderId="10" xfId="51" applyNumberFormat="1" applyFont="1" applyFill="1" applyBorder="1" applyAlignment="1">
      <alignment horizontal="center" wrapText="1"/>
      <protection/>
    </xf>
    <xf numFmtId="165" fontId="26" fillId="0" borderId="11" xfId="51" applyNumberFormat="1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7" fillId="0" borderId="10" xfId="52" applyFont="1" applyFill="1" applyBorder="1" applyAlignment="1">
      <alignment horizontal="center" wrapText="1"/>
      <protection/>
    </xf>
    <xf numFmtId="0" fontId="0" fillId="0" borderId="10" xfId="0" applyFont="1" applyFill="1" applyBorder="1" applyAlignment="1">
      <alignment/>
    </xf>
    <xf numFmtId="0" fontId="34" fillId="0" borderId="10" xfId="0" applyFont="1" applyFill="1" applyBorder="1" applyAlignment="1">
      <alignment horizont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/>
    </xf>
    <xf numFmtId="0" fontId="38" fillId="0" borderId="10" xfId="0" applyNumberFormat="1" applyFont="1" applyFill="1" applyBorder="1" applyAlignment="1">
      <alignment horizontal="center" wrapText="1"/>
    </xf>
    <xf numFmtId="0" fontId="36" fillId="0" borderId="10" xfId="52" applyFont="1" applyFill="1" applyBorder="1" applyAlignment="1">
      <alignment horizontal="center" wrapText="1"/>
      <protection/>
    </xf>
    <xf numFmtId="0" fontId="38" fillId="0" borderId="1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center" wrapText="1"/>
    </xf>
    <xf numFmtId="4" fontId="36" fillId="0" borderId="10" xfId="51" applyNumberFormat="1" applyFont="1" applyFill="1" applyBorder="1" applyAlignment="1">
      <alignment horizontal="center" wrapText="1"/>
      <protection/>
    </xf>
    <xf numFmtId="4" fontId="36" fillId="0" borderId="12" xfId="51" applyNumberFormat="1" applyFont="1" applyFill="1" applyBorder="1" applyAlignment="1">
      <alignment horizontal="center" wrapText="1"/>
      <protection/>
    </xf>
    <xf numFmtId="0" fontId="36" fillId="0" borderId="11" xfId="52" applyFont="1" applyFill="1" applyBorder="1" applyAlignment="1">
      <alignment horizontal="center" wrapText="1"/>
      <protection/>
    </xf>
    <xf numFmtId="0" fontId="32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4" fontId="18" fillId="24" borderId="10" xfId="51" applyNumberFormat="1" applyFont="1" applyFill="1" applyBorder="1" applyAlignment="1">
      <alignment horizontal="center" vertical="center" textRotation="90" wrapText="1"/>
      <protection/>
    </xf>
    <xf numFmtId="4" fontId="19" fillId="24" borderId="10" xfId="51" applyNumberFormat="1" applyFont="1" applyFill="1" applyBorder="1" applyAlignment="1">
      <alignment horizontal="center" vertical="center" textRotation="90" wrapText="1"/>
      <protection/>
    </xf>
    <xf numFmtId="0" fontId="2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41" fillId="0" borderId="0" xfId="0" applyFont="1" applyAlignment="1">
      <alignment/>
    </xf>
    <xf numFmtId="3" fontId="42" fillId="0" borderId="10" xfId="0" applyNumberFormat="1" applyFon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20" fillId="0" borderId="0" xfId="0" applyFont="1" applyFill="1" applyAlignment="1">
      <alignment/>
    </xf>
    <xf numFmtId="0" fontId="36" fillId="0" borderId="12" xfId="0" applyFont="1" applyFill="1" applyBorder="1" applyAlignment="1">
      <alignment horizontal="center" wrapText="1"/>
    </xf>
    <xf numFmtId="0" fontId="38" fillId="0" borderId="10" xfId="52" applyFont="1" applyFill="1" applyBorder="1" applyAlignment="1">
      <alignment horizontal="center" wrapText="1"/>
      <protection/>
    </xf>
    <xf numFmtId="0" fontId="34" fillId="0" borderId="10" xfId="52" applyFont="1" applyFill="1" applyBorder="1" applyAlignment="1">
      <alignment horizontal="center" wrapText="1"/>
      <protection/>
    </xf>
    <xf numFmtId="0" fontId="18" fillId="0" borderId="12" xfId="0" applyFont="1" applyFill="1" applyBorder="1" applyAlignment="1">
      <alignment horizontal="center" wrapText="1"/>
    </xf>
    <xf numFmtId="4" fontId="38" fillId="0" borderId="12" xfId="0" applyNumberFormat="1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8" fillId="0" borderId="13" xfId="52" applyFont="1" applyFill="1" applyBorder="1" applyAlignment="1">
      <alignment horizontal="center" wrapText="1"/>
      <protection/>
    </xf>
    <xf numFmtId="0" fontId="38" fillId="0" borderId="13" xfId="0" applyFont="1" applyFill="1" applyBorder="1" applyAlignment="1">
      <alignment horizontal="center" vertical="center" wrapText="1"/>
    </xf>
    <xf numFmtId="0" fontId="34" fillId="0" borderId="13" xfId="52" applyFont="1" applyFill="1" applyBorder="1" applyAlignment="1">
      <alignment horizontal="center" wrapText="1"/>
      <protection/>
    </xf>
    <xf numFmtId="4" fontId="38" fillId="0" borderId="13" xfId="0" applyNumberFormat="1" applyFont="1" applyFill="1" applyBorder="1" applyAlignment="1">
      <alignment horizontal="center"/>
    </xf>
    <xf numFmtId="4" fontId="38" fillId="0" borderId="14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 wrapText="1"/>
    </xf>
    <xf numFmtId="0" fontId="38" fillId="0" borderId="14" xfId="0" applyFont="1" applyFill="1" applyBorder="1" applyAlignment="1">
      <alignment horizontal="center" wrapText="1"/>
    </xf>
    <xf numFmtId="165" fontId="25" fillId="0" borderId="13" xfId="51" applyNumberFormat="1" applyFont="1" applyFill="1" applyBorder="1" applyAlignment="1">
      <alignment horizontal="center" wrapText="1"/>
      <protection/>
    </xf>
    <xf numFmtId="4" fontId="38" fillId="0" borderId="10" xfId="51" applyNumberFormat="1" applyFont="1" applyFill="1" applyBorder="1" applyAlignment="1">
      <alignment horizontal="center" vertical="center" wrapText="1"/>
      <protection/>
    </xf>
    <xf numFmtId="4" fontId="36" fillId="0" borderId="10" xfId="51" applyNumberFormat="1" applyFont="1" applyFill="1" applyBorder="1" applyAlignment="1">
      <alignment horizontal="center" vertical="center" wrapText="1"/>
      <protection/>
    </xf>
    <xf numFmtId="4" fontId="38" fillId="0" borderId="10" xfId="0" applyNumberFormat="1" applyFont="1" applyFill="1" applyBorder="1" applyAlignment="1">
      <alignment horizontal="center" wrapText="1"/>
    </xf>
    <xf numFmtId="4" fontId="38" fillId="0" borderId="11" xfId="51" applyNumberFormat="1" applyFont="1" applyFill="1" applyBorder="1" applyAlignment="1">
      <alignment horizontal="center" vertical="center" wrapText="1"/>
      <protection/>
    </xf>
    <xf numFmtId="4" fontId="36" fillId="0" borderId="11" xfId="51" applyNumberFormat="1" applyFont="1" applyFill="1" applyBorder="1" applyAlignment="1">
      <alignment horizontal="center" vertical="center" wrapText="1"/>
      <protection/>
    </xf>
    <xf numFmtId="4" fontId="38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38" fillId="0" borderId="11" xfId="0" applyNumberFormat="1" applyFont="1" applyFill="1" applyBorder="1" applyAlignment="1">
      <alignment horizontal="center" wrapText="1"/>
    </xf>
    <xf numFmtId="4" fontId="38" fillId="0" borderId="13" xfId="51" applyNumberFormat="1" applyFont="1" applyFill="1" applyBorder="1" applyAlignment="1">
      <alignment horizontal="center" vertical="center" wrapText="1"/>
      <protection/>
    </xf>
    <xf numFmtId="4" fontId="36" fillId="0" borderId="13" xfId="51" applyNumberFormat="1" applyFont="1" applyFill="1" applyBorder="1" applyAlignment="1">
      <alignment horizontal="center" vertical="center" wrapText="1"/>
      <protection/>
    </xf>
    <xf numFmtId="4" fontId="38" fillId="0" borderId="13" xfId="0" applyNumberFormat="1" applyFont="1" applyFill="1" applyBorder="1" applyAlignment="1">
      <alignment horizontal="center" wrapText="1"/>
    </xf>
    <xf numFmtId="0" fontId="36" fillId="0" borderId="13" xfId="52" applyFont="1" applyFill="1" applyBorder="1" applyAlignment="1">
      <alignment horizontal="center" wrapText="1"/>
      <protection/>
    </xf>
    <xf numFmtId="0" fontId="0" fillId="0" borderId="13" xfId="0" applyFont="1" applyFill="1" applyBorder="1" applyAlignment="1">
      <alignment/>
    </xf>
    <xf numFmtId="0" fontId="38" fillId="0" borderId="13" xfId="0" applyNumberFormat="1" applyFont="1" applyFill="1" applyBorder="1" applyAlignment="1">
      <alignment horizontal="center" wrapText="1"/>
    </xf>
    <xf numFmtId="165" fontId="26" fillId="0" borderId="13" xfId="51" applyNumberFormat="1" applyFont="1" applyFill="1" applyBorder="1" applyAlignment="1">
      <alignment horizontal="center" wrapText="1"/>
      <protection/>
    </xf>
    <xf numFmtId="0" fontId="34" fillId="25" borderId="15" xfId="0" applyFont="1" applyFill="1" applyBorder="1" applyAlignment="1">
      <alignment horizontal="center" wrapText="1"/>
    </xf>
    <xf numFmtId="0" fontId="34" fillId="25" borderId="10" xfId="0" applyFont="1" applyFill="1" applyBorder="1" applyAlignment="1">
      <alignment horizontal="center"/>
    </xf>
    <xf numFmtId="3" fontId="42" fillId="24" borderId="10" xfId="0" applyNumberFormat="1" applyFont="1" applyFill="1" applyBorder="1" applyAlignment="1">
      <alignment horizontal="center"/>
    </xf>
    <xf numFmtId="164" fontId="0" fillId="24" borderId="10" xfId="0" applyNumberFormat="1" applyFill="1" applyBorder="1" applyAlignment="1">
      <alignment/>
    </xf>
    <xf numFmtId="0" fontId="34" fillId="24" borderId="10" xfId="0" applyFont="1" applyFill="1" applyBorder="1" applyAlignment="1">
      <alignment horizontal="center"/>
    </xf>
    <xf numFmtId="0" fontId="37" fillId="24" borderId="10" xfId="52" applyFont="1" applyFill="1" applyBorder="1" applyAlignment="1">
      <alignment wrapText="1"/>
      <protection/>
    </xf>
    <xf numFmtId="0" fontId="27" fillId="24" borderId="10" xfId="52" applyFont="1" applyFill="1" applyBorder="1" applyAlignment="1">
      <alignment wrapText="1"/>
      <protection/>
    </xf>
    <xf numFmtId="0" fontId="33" fillId="24" borderId="10" xfId="52" applyFont="1" applyFill="1" applyBorder="1" applyAlignment="1">
      <alignment wrapText="1"/>
      <protection/>
    </xf>
    <xf numFmtId="165" fontId="0" fillId="24" borderId="10" xfId="0" applyNumberFormat="1" applyFill="1" applyBorder="1" applyAlignment="1">
      <alignment horizontal="center"/>
    </xf>
    <xf numFmtId="164" fontId="0" fillId="24" borderId="10" xfId="0" applyNumberFormat="1" applyFont="1" applyFill="1" applyBorder="1" applyAlignment="1">
      <alignment/>
    </xf>
    <xf numFmtId="165" fontId="27" fillId="24" borderId="10" xfId="52" applyNumberFormat="1" applyFont="1" applyFill="1" applyBorder="1" applyAlignment="1">
      <alignment wrapText="1"/>
      <protection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20" fillId="21" borderId="11" xfId="0" applyNumberFormat="1" applyFont="1" applyFill="1" applyBorder="1" applyAlignment="1">
      <alignment horizontal="center" vertical="center" wrapText="1"/>
    </xf>
    <xf numFmtId="165" fontId="20" fillId="21" borderId="16" xfId="0" applyNumberFormat="1" applyFont="1" applyFill="1" applyBorder="1" applyAlignment="1">
      <alignment horizontal="center" vertical="center" wrapText="1"/>
    </xf>
    <xf numFmtId="165" fontId="20" fillId="21" borderId="17" xfId="0" applyNumberFormat="1" applyFont="1" applyFill="1" applyBorder="1" applyAlignment="1">
      <alignment horizontal="center" vertical="center" wrapText="1"/>
    </xf>
    <xf numFmtId="0" fontId="35" fillId="24" borderId="12" xfId="52" applyFont="1" applyFill="1" applyBorder="1" applyAlignment="1">
      <alignment horizontal="center" wrapText="1"/>
      <protection/>
    </xf>
    <xf numFmtId="0" fontId="35" fillId="24" borderId="18" xfId="52" applyFont="1" applyFill="1" applyBorder="1" applyAlignment="1">
      <alignment horizontal="center" wrapText="1"/>
      <protection/>
    </xf>
    <xf numFmtId="0" fontId="25" fillId="24" borderId="11" xfId="0" applyFont="1" applyFill="1" applyBorder="1" applyAlignment="1">
      <alignment horizontal="center" vertical="center" textRotation="90" wrapText="1"/>
    </xf>
    <xf numFmtId="0" fontId="25" fillId="24" borderId="16" xfId="0" applyFont="1" applyFill="1" applyBorder="1" applyAlignment="1">
      <alignment horizontal="center" vertical="center" textRotation="90" wrapText="1"/>
    </xf>
    <xf numFmtId="0" fontId="25" fillId="24" borderId="17" xfId="0" applyFont="1" applyFill="1" applyBorder="1" applyAlignment="1">
      <alignment horizontal="center" vertical="center" textRotation="90" wrapText="1"/>
    </xf>
    <xf numFmtId="4" fontId="18" fillId="24" borderId="12" xfId="51" applyNumberFormat="1" applyFont="1" applyFill="1" applyBorder="1" applyAlignment="1">
      <alignment horizontal="center" vertical="center" wrapText="1"/>
      <protection/>
    </xf>
    <xf numFmtId="4" fontId="18" fillId="24" borderId="15" xfId="51" applyNumberFormat="1" applyFont="1" applyFill="1" applyBorder="1" applyAlignment="1">
      <alignment horizontal="center" vertical="center" wrapText="1"/>
      <protection/>
    </xf>
    <xf numFmtId="165" fontId="42" fillId="21" borderId="11" xfId="0" applyNumberFormat="1" applyFont="1" applyFill="1" applyBorder="1" applyAlignment="1">
      <alignment horizontal="center" vertical="center" wrapText="1"/>
    </xf>
    <xf numFmtId="165" fontId="42" fillId="21" borderId="16" xfId="0" applyNumberFormat="1" applyFont="1" applyFill="1" applyBorder="1" applyAlignment="1">
      <alignment horizontal="center" vertical="center" wrapText="1"/>
    </xf>
    <xf numFmtId="165" fontId="42" fillId="21" borderId="17" xfId="0" applyNumberFormat="1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horizontal="center" vertical="center" textRotation="90"/>
    </xf>
    <xf numFmtId="0" fontId="40" fillId="24" borderId="16" xfId="0" applyFont="1" applyFill="1" applyBorder="1" applyAlignment="1">
      <alignment horizontal="center" vertical="center" textRotation="90"/>
    </xf>
    <xf numFmtId="0" fontId="40" fillId="24" borderId="17" xfId="0" applyFont="1" applyFill="1" applyBorder="1" applyAlignment="1">
      <alignment horizontal="center" vertical="center" textRotation="90"/>
    </xf>
    <xf numFmtId="0" fontId="34" fillId="24" borderId="11" xfId="0" applyFont="1" applyFill="1" applyBorder="1" applyAlignment="1">
      <alignment horizontal="center" vertical="center" textRotation="90" wrapText="1"/>
    </xf>
    <xf numFmtId="0" fontId="34" fillId="24" borderId="16" xfId="0" applyFont="1" applyFill="1" applyBorder="1" applyAlignment="1">
      <alignment horizontal="center" vertical="center" textRotation="90" wrapText="1"/>
    </xf>
    <xf numFmtId="0" fontId="34" fillId="24" borderId="17" xfId="0" applyFont="1" applyFill="1" applyBorder="1" applyAlignment="1">
      <alignment horizontal="center" vertical="center" textRotation="90" wrapText="1"/>
    </xf>
    <xf numFmtId="4" fontId="19" fillId="24" borderId="12" xfId="51" applyNumberFormat="1" applyFont="1" applyFill="1" applyBorder="1" applyAlignment="1">
      <alignment horizontal="center" vertical="center" wrapText="1"/>
      <protection/>
    </xf>
    <xf numFmtId="4" fontId="19" fillId="24" borderId="18" xfId="51" applyNumberFormat="1" applyFont="1" applyFill="1" applyBorder="1" applyAlignment="1">
      <alignment horizontal="center" vertical="center" wrapText="1"/>
      <protection/>
    </xf>
    <xf numFmtId="4" fontId="19" fillId="24" borderId="15" xfId="51" applyNumberFormat="1" applyFont="1" applyFill="1" applyBorder="1" applyAlignment="1">
      <alignment horizontal="center" vertical="center" wrapText="1"/>
      <protection/>
    </xf>
    <xf numFmtId="0" fontId="23" fillId="24" borderId="18" xfId="0" applyFont="1" applyFill="1" applyBorder="1" applyAlignment="1">
      <alignment horizontal="center"/>
    </xf>
    <xf numFmtId="0" fontId="23" fillId="24" borderId="15" xfId="0" applyFont="1" applyFill="1" applyBorder="1" applyAlignment="1">
      <alignment horizontal="center"/>
    </xf>
    <xf numFmtId="0" fontId="40" fillId="24" borderId="10" xfId="0" applyFont="1" applyFill="1" applyBorder="1" applyAlignment="1">
      <alignment horizontal="center" vertical="center" textRotation="90"/>
    </xf>
    <xf numFmtId="0" fontId="18" fillId="0" borderId="0" xfId="0" applyFont="1" applyAlignment="1">
      <alignment vertical="center"/>
    </xf>
    <xf numFmtId="0" fontId="18" fillId="0" borderId="19" xfId="0" applyFont="1" applyBorder="1" applyAlignment="1">
      <alignment vertical="center"/>
    </xf>
    <xf numFmtId="0" fontId="30" fillId="24" borderId="11" xfId="0" applyFont="1" applyFill="1" applyBorder="1" applyAlignment="1">
      <alignment horizontal="center" vertical="center" textRotation="90" wrapText="1"/>
    </xf>
    <xf numFmtId="0" fontId="30" fillId="24" borderId="16" xfId="0" applyFont="1" applyFill="1" applyBorder="1" applyAlignment="1">
      <alignment horizontal="center" vertical="center" textRotation="90" wrapText="1"/>
    </xf>
    <xf numFmtId="0" fontId="30" fillId="24" borderId="17" xfId="0" applyFont="1" applyFill="1" applyBorder="1" applyAlignment="1">
      <alignment horizontal="center" vertical="center" textRotation="90" wrapText="1"/>
    </xf>
    <xf numFmtId="0" fontId="21" fillId="24" borderId="11" xfId="0" applyFont="1" applyFill="1" applyBorder="1" applyAlignment="1">
      <alignment horizontal="center" vertical="center" textRotation="90" wrapText="1"/>
    </xf>
    <xf numFmtId="0" fontId="21" fillId="24" borderId="16" xfId="0" applyFont="1" applyFill="1" applyBorder="1" applyAlignment="1">
      <alignment horizontal="center" vertical="center" textRotation="90" wrapText="1"/>
    </xf>
    <xf numFmtId="0" fontId="21" fillId="24" borderId="17" xfId="0" applyFont="1" applyFill="1" applyBorder="1" applyAlignment="1">
      <alignment horizontal="center" vertical="center" textRotation="90" wrapText="1"/>
    </xf>
  </cellXfs>
  <cellStyles count="95">
    <cellStyle name="Normal" xfId="0"/>
    <cellStyle name="20% - Έμφαση1" xfId="15"/>
    <cellStyle name="20% - Έμφαση1 2" xfId="16"/>
    <cellStyle name="20% - Έμφαση2" xfId="17"/>
    <cellStyle name="20% - Έμφαση2 2" xfId="18"/>
    <cellStyle name="20% - Έμφαση3" xfId="19"/>
    <cellStyle name="20% - Έμφαση3 2" xfId="20"/>
    <cellStyle name="20% - Έμφαση4" xfId="21"/>
    <cellStyle name="20% - Έμφαση4 2" xfId="22"/>
    <cellStyle name="20% - Έμφαση5" xfId="23"/>
    <cellStyle name="20% - Έμφαση5 2" xfId="24"/>
    <cellStyle name="20% - Έμφαση6" xfId="25"/>
    <cellStyle name="20% - Έμφαση6 2" xfId="26"/>
    <cellStyle name="40% - Έμφαση1" xfId="27"/>
    <cellStyle name="40% - Έμφαση1 2" xfId="28"/>
    <cellStyle name="40% - Έμφαση2" xfId="29"/>
    <cellStyle name="40% - Έμφαση2 2" xfId="30"/>
    <cellStyle name="40% - Έμφαση3" xfId="31"/>
    <cellStyle name="40% - Έμφαση3 2" xfId="32"/>
    <cellStyle name="40% - Έμφαση4" xfId="33"/>
    <cellStyle name="40% - Έμφαση4 2" xfId="34"/>
    <cellStyle name="40% - Έμφαση5" xfId="35"/>
    <cellStyle name="40% - Έμφαση5 2" xfId="36"/>
    <cellStyle name="40% - Έμφαση6" xfId="37"/>
    <cellStyle name="40% - Έμφαση6 2" xfId="38"/>
    <cellStyle name="60% - Έμφαση1" xfId="39"/>
    <cellStyle name="60% - Έμφαση1 2" xfId="40"/>
    <cellStyle name="60% - Έμφαση2" xfId="41"/>
    <cellStyle name="60% - Έμφαση2 2" xfId="42"/>
    <cellStyle name="60% - Έμφαση3" xfId="43"/>
    <cellStyle name="60% - Έμφαση3 2" xfId="44"/>
    <cellStyle name="60% - Έμφαση4" xfId="45"/>
    <cellStyle name="60% - Έμφαση4 2" xfId="46"/>
    <cellStyle name="60% - Έμφαση5" xfId="47"/>
    <cellStyle name="60% - Έμφαση5 2" xfId="48"/>
    <cellStyle name="60% - Έμφαση6" xfId="49"/>
    <cellStyle name="60% - Έμφαση6 2" xfId="50"/>
    <cellStyle name="Βασικό_Φύλλο1" xfId="51"/>
    <cellStyle name="Βασικό_Φύλλο1_1" xfId="52"/>
    <cellStyle name="Εισαγωγή" xfId="53"/>
    <cellStyle name="Εισαγωγή 2" xfId="54"/>
    <cellStyle name="Έλεγχος κελιού" xfId="55"/>
    <cellStyle name="Έλεγχος κελιού 2" xfId="56"/>
    <cellStyle name="Έμφαση1" xfId="57"/>
    <cellStyle name="Έμφαση1 2" xfId="58"/>
    <cellStyle name="Έμφαση2" xfId="59"/>
    <cellStyle name="Έμφαση2 2" xfId="60"/>
    <cellStyle name="Έμφαση3" xfId="61"/>
    <cellStyle name="Έμφαση3 2" xfId="62"/>
    <cellStyle name="Έμφαση4" xfId="63"/>
    <cellStyle name="Έμφαση4 2" xfId="64"/>
    <cellStyle name="Έμφαση5" xfId="65"/>
    <cellStyle name="Έμφαση5 2" xfId="66"/>
    <cellStyle name="Έμφαση6" xfId="67"/>
    <cellStyle name="Έμφαση6 2" xfId="68"/>
    <cellStyle name="Έξοδος" xfId="69"/>
    <cellStyle name="Έξοδος 2" xfId="70"/>
    <cellStyle name="Επεξηγηματικό κείμενο" xfId="71"/>
    <cellStyle name="Επεξηγηματικό κείμενο 2" xfId="72"/>
    <cellStyle name="Επικεφαλίδα 1" xfId="73"/>
    <cellStyle name="Επικεφαλίδα 1 2" xfId="74"/>
    <cellStyle name="Επικεφαλίδα 2" xfId="75"/>
    <cellStyle name="Επικεφαλίδα 2 2" xfId="76"/>
    <cellStyle name="Επικεφαλίδα 3" xfId="77"/>
    <cellStyle name="Επικεφαλίδα 3 2" xfId="78"/>
    <cellStyle name="Επικεφαλίδα 4" xfId="79"/>
    <cellStyle name="Επικεφαλίδα 4 2" xfId="80"/>
    <cellStyle name="Κακό" xfId="81"/>
    <cellStyle name="Κακό 2" xfId="82"/>
    <cellStyle name="Καλό" xfId="83"/>
    <cellStyle name="Καλό 2" xfId="84"/>
    <cellStyle name="Κανονικό 2" xfId="85"/>
    <cellStyle name="Κανονικό 3" xfId="86"/>
    <cellStyle name="Κανονικό 4" xfId="87"/>
    <cellStyle name="Comma" xfId="88"/>
    <cellStyle name="Comma [0]" xfId="89"/>
    <cellStyle name="Currency" xfId="90"/>
    <cellStyle name="Currency [0]" xfId="91"/>
    <cellStyle name="Ουδέτερο" xfId="92"/>
    <cellStyle name="Ουδέτερο 2" xfId="93"/>
    <cellStyle name="Percent" xfId="94"/>
    <cellStyle name="Προειδοποιητικό κείμενο" xfId="95"/>
    <cellStyle name="Προειδοποιητικό κείμενο 2" xfId="96"/>
    <cellStyle name="Σημείωση" xfId="97"/>
    <cellStyle name="Σημείωση 2" xfId="98"/>
    <cellStyle name="Συνδεδεμένο κελί" xfId="99"/>
    <cellStyle name="Συνδεδεμένο κελί 2" xfId="100"/>
    <cellStyle name="Σύνολο" xfId="101"/>
    <cellStyle name="Σύνολο 2" xfId="102"/>
    <cellStyle name="Τίτλος" xfId="103"/>
    <cellStyle name="Τίτλος 2" xfId="104"/>
    <cellStyle name="Hyperlink" xfId="105"/>
    <cellStyle name="Followed Hyperlink" xfId="106"/>
    <cellStyle name="Υπολογισμός" xfId="107"/>
    <cellStyle name="Υπολογισμός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zoomScale="75" zoomScaleNormal="75" zoomScalePageLayoutView="0" workbookViewId="0" topLeftCell="D1">
      <selection activeCell="V7" sqref="V7:V27"/>
    </sheetView>
  </sheetViews>
  <sheetFormatPr defaultColWidth="9.140625" defaultRowHeight="12.75"/>
  <cols>
    <col min="1" max="1" width="10.57421875" style="33" customWidth="1"/>
    <col min="2" max="2" width="7.00390625" style="39" customWidth="1"/>
    <col min="3" max="3" width="7.28125" style="3" customWidth="1"/>
    <col min="4" max="4" width="25.421875" style="35" customWidth="1"/>
    <col min="5" max="5" width="7.28125" style="28" customWidth="1"/>
    <col min="6" max="6" width="34.421875" style="4" customWidth="1"/>
    <col min="7" max="7" width="7.57421875" style="13" customWidth="1"/>
    <col min="8" max="8" width="7.421875" style="32" customWidth="1"/>
    <col min="9" max="9" width="6.28125" style="0" customWidth="1"/>
    <col min="10" max="10" width="9.421875" style="0" customWidth="1"/>
    <col min="11" max="11" width="6.421875" style="0" customWidth="1"/>
    <col min="12" max="12" width="7.421875" style="0" customWidth="1"/>
    <col min="13" max="13" width="9.00390625" style="0" customWidth="1"/>
    <col min="14" max="14" width="6.8515625" style="0" customWidth="1"/>
    <col min="15" max="15" width="5.00390625" style="0" customWidth="1"/>
    <col min="16" max="16" width="4.57421875" style="0" customWidth="1"/>
    <col min="17" max="17" width="5.28125" style="0" customWidth="1"/>
    <col min="18" max="18" width="7.57421875" style="0" customWidth="1"/>
    <col min="19" max="19" width="7.140625" style="5" customWidth="1"/>
    <col min="20" max="20" width="13.8515625" style="34" customWidth="1"/>
    <col min="21" max="21" width="6.00390625" style="36" customWidth="1"/>
    <col min="22" max="22" width="16.8515625" style="0" customWidth="1"/>
    <col min="23" max="23" width="12.57421875" style="0" customWidth="1"/>
    <col min="24" max="24" width="17.421875" style="0" customWidth="1"/>
    <col min="25" max="25" width="14.28125" style="0" customWidth="1"/>
    <col min="27" max="27" width="13.28125" style="0" bestFit="1" customWidth="1"/>
  </cols>
  <sheetData>
    <row r="1" spans="6:7" ht="34.5" customHeight="1">
      <c r="F1" s="110" t="s">
        <v>33</v>
      </c>
      <c r="G1" s="110"/>
    </row>
    <row r="2" spans="5:8" ht="29.25" customHeight="1">
      <c r="E2" s="29"/>
      <c r="F2" s="111" t="s">
        <v>32</v>
      </c>
      <c r="G2" s="111"/>
      <c r="H2" s="111"/>
    </row>
    <row r="3" spans="1:25" ht="33.75" customHeight="1">
      <c r="A3" s="9"/>
      <c r="B3" s="12"/>
      <c r="C3" s="109" t="s">
        <v>37</v>
      </c>
      <c r="D3" s="107" t="s">
        <v>89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8"/>
      <c r="T3" s="85" t="s">
        <v>34</v>
      </c>
      <c r="U3" s="95" t="s">
        <v>35</v>
      </c>
      <c r="V3" s="85" t="s">
        <v>0</v>
      </c>
      <c r="W3" s="85" t="s">
        <v>3</v>
      </c>
      <c r="X3" s="85" t="s">
        <v>36</v>
      </c>
      <c r="Y3" s="85" t="s">
        <v>88</v>
      </c>
    </row>
    <row r="4" spans="1:25" ht="40.5" customHeight="1">
      <c r="A4" s="9"/>
      <c r="B4" s="12"/>
      <c r="C4" s="109"/>
      <c r="D4" s="90" t="s">
        <v>12</v>
      </c>
      <c r="E4" s="90" t="s">
        <v>31</v>
      </c>
      <c r="F4" s="98" t="s">
        <v>11</v>
      </c>
      <c r="G4" s="90" t="s">
        <v>13</v>
      </c>
      <c r="H4" s="101" t="s">
        <v>8</v>
      </c>
      <c r="I4" s="90" t="s">
        <v>18</v>
      </c>
      <c r="J4" s="90" t="s">
        <v>19</v>
      </c>
      <c r="K4" s="104" t="s">
        <v>20</v>
      </c>
      <c r="L4" s="105"/>
      <c r="M4" s="105"/>
      <c r="N4" s="105"/>
      <c r="O4" s="105"/>
      <c r="P4" s="106"/>
      <c r="Q4" s="115" t="s">
        <v>14</v>
      </c>
      <c r="R4" s="115" t="s">
        <v>15</v>
      </c>
      <c r="S4" s="112" t="s">
        <v>16</v>
      </c>
      <c r="T4" s="86"/>
      <c r="U4" s="96"/>
      <c r="V4" s="86"/>
      <c r="W4" s="86"/>
      <c r="X4" s="86"/>
      <c r="Y4" s="86"/>
    </row>
    <row r="5" spans="1:25" ht="56.25" customHeight="1">
      <c r="A5" s="9"/>
      <c r="B5" s="12"/>
      <c r="C5" s="109"/>
      <c r="D5" s="91"/>
      <c r="E5" s="91"/>
      <c r="F5" s="99"/>
      <c r="G5" s="91"/>
      <c r="H5" s="102"/>
      <c r="I5" s="91"/>
      <c r="J5" s="91"/>
      <c r="K5" s="93" t="s">
        <v>21</v>
      </c>
      <c r="L5" s="94"/>
      <c r="M5" s="93" t="s">
        <v>22</v>
      </c>
      <c r="N5" s="94"/>
      <c r="O5" s="93" t="s">
        <v>23</v>
      </c>
      <c r="P5" s="94"/>
      <c r="Q5" s="116"/>
      <c r="R5" s="116"/>
      <c r="S5" s="113"/>
      <c r="T5" s="86"/>
      <c r="U5" s="96"/>
      <c r="V5" s="86"/>
      <c r="W5" s="86"/>
      <c r="X5" s="86"/>
      <c r="Y5" s="86"/>
    </row>
    <row r="6" spans="1:25" ht="61.5" customHeight="1">
      <c r="A6" s="9"/>
      <c r="B6" s="12" t="s">
        <v>2</v>
      </c>
      <c r="C6" s="109"/>
      <c r="D6" s="92"/>
      <c r="E6" s="92"/>
      <c r="F6" s="100"/>
      <c r="G6" s="92"/>
      <c r="H6" s="103"/>
      <c r="I6" s="92"/>
      <c r="J6" s="92"/>
      <c r="K6" s="30" t="s">
        <v>24</v>
      </c>
      <c r="L6" s="31" t="s">
        <v>25</v>
      </c>
      <c r="M6" s="30" t="s">
        <v>26</v>
      </c>
      <c r="N6" s="31" t="s">
        <v>27</v>
      </c>
      <c r="O6" s="30" t="s">
        <v>28</v>
      </c>
      <c r="P6" s="31" t="s">
        <v>17</v>
      </c>
      <c r="Q6" s="117"/>
      <c r="R6" s="117"/>
      <c r="S6" s="114"/>
      <c r="T6" s="87"/>
      <c r="U6" s="97"/>
      <c r="V6" s="87"/>
      <c r="W6" s="87"/>
      <c r="X6" s="87"/>
      <c r="Y6" s="87"/>
    </row>
    <row r="7" spans="1:28" ht="142.5" customHeight="1" thickBot="1">
      <c r="A7" s="11" t="s">
        <v>57</v>
      </c>
      <c r="B7" s="70">
        <v>1</v>
      </c>
      <c r="C7" s="71" t="s">
        <v>66</v>
      </c>
      <c r="D7" s="22" t="s">
        <v>47</v>
      </c>
      <c r="E7" s="48" t="s">
        <v>30</v>
      </c>
      <c r="F7" s="22" t="s">
        <v>56</v>
      </c>
      <c r="G7" s="14">
        <v>11</v>
      </c>
      <c r="H7" s="23" t="s">
        <v>9</v>
      </c>
      <c r="I7" s="25">
        <v>19</v>
      </c>
      <c r="J7" s="25">
        <v>38</v>
      </c>
      <c r="K7" s="25">
        <v>18</v>
      </c>
      <c r="L7" s="25"/>
      <c r="M7" s="25">
        <v>20</v>
      </c>
      <c r="N7" s="25"/>
      <c r="O7" s="25"/>
      <c r="P7" s="25"/>
      <c r="Q7" s="21">
        <v>2</v>
      </c>
      <c r="R7" s="16" t="s">
        <v>1</v>
      </c>
      <c r="S7" s="43" t="s">
        <v>48</v>
      </c>
      <c r="T7" s="6">
        <v>102.52</v>
      </c>
      <c r="U7" s="37">
        <v>30</v>
      </c>
      <c r="V7" s="1">
        <f>ROUND((T7*30),2)</f>
        <v>3075.6</v>
      </c>
      <c r="W7" s="1">
        <f aca="true" t="shared" si="0" ref="W7:W13">ROUND((V7*24%),2)</f>
        <v>738.14</v>
      </c>
      <c r="X7" s="81">
        <f aca="true" t="shared" si="1" ref="X7:X13">ROUND((V7+W7),2)</f>
        <v>3813.74</v>
      </c>
      <c r="Y7" s="82">
        <f>ROUND(((T7*U7)*2%),2)</f>
        <v>61.51</v>
      </c>
      <c r="AB7" s="83"/>
    </row>
    <row r="8" spans="1:25" s="2" customFormat="1" ht="81" customHeight="1" thickBot="1">
      <c r="A8" s="11" t="s">
        <v>57</v>
      </c>
      <c r="B8" s="70">
        <v>2</v>
      </c>
      <c r="C8" s="71" t="s">
        <v>67</v>
      </c>
      <c r="D8" s="22" t="s">
        <v>49</v>
      </c>
      <c r="E8" s="48" t="s">
        <v>30</v>
      </c>
      <c r="F8" s="22" t="s">
        <v>87</v>
      </c>
      <c r="G8" s="14">
        <v>10</v>
      </c>
      <c r="H8" s="23" t="s">
        <v>9</v>
      </c>
      <c r="I8" s="25">
        <v>88</v>
      </c>
      <c r="J8" s="25">
        <v>188</v>
      </c>
      <c r="K8" s="25">
        <v>10</v>
      </c>
      <c r="L8" s="25"/>
      <c r="M8" s="25">
        <v>176</v>
      </c>
      <c r="N8" s="25"/>
      <c r="O8" s="26"/>
      <c r="P8" s="25"/>
      <c r="Q8" s="24">
        <v>2</v>
      </c>
      <c r="R8" s="20" t="s">
        <v>58</v>
      </c>
      <c r="S8" s="43" t="s">
        <v>48</v>
      </c>
      <c r="T8" s="6">
        <v>323.86</v>
      </c>
      <c r="U8" s="37">
        <v>30</v>
      </c>
      <c r="V8" s="1">
        <f aca="true" t="shared" si="2" ref="V8:V27">ROUND((T8*30),2)</f>
        <v>9715.8</v>
      </c>
      <c r="W8" s="1">
        <f t="shared" si="0"/>
        <v>2331.79</v>
      </c>
      <c r="X8" s="81">
        <f t="shared" si="1"/>
        <v>12047.59</v>
      </c>
      <c r="Y8" s="82">
        <f aca="true" t="shared" si="3" ref="Y8:Y27">ROUND(((T8*U8)*2%),2)</f>
        <v>194.32</v>
      </c>
    </row>
    <row r="9" spans="1:25" ht="81" customHeight="1" thickBot="1">
      <c r="A9" s="11" t="s">
        <v>57</v>
      </c>
      <c r="B9" s="70">
        <v>3</v>
      </c>
      <c r="C9" s="71" t="s">
        <v>68</v>
      </c>
      <c r="D9" s="22" t="s">
        <v>47</v>
      </c>
      <c r="E9" s="48" t="s">
        <v>30</v>
      </c>
      <c r="F9" s="22" t="s">
        <v>50</v>
      </c>
      <c r="G9" s="14">
        <v>3</v>
      </c>
      <c r="H9" s="23" t="s">
        <v>9</v>
      </c>
      <c r="I9" s="25">
        <v>57</v>
      </c>
      <c r="J9" s="25">
        <v>114</v>
      </c>
      <c r="K9" s="25">
        <v>3</v>
      </c>
      <c r="L9" s="25"/>
      <c r="M9" s="25">
        <v>54</v>
      </c>
      <c r="N9" s="25"/>
      <c r="O9" s="26"/>
      <c r="P9" s="25"/>
      <c r="Q9" s="24">
        <v>2</v>
      </c>
      <c r="R9" s="20" t="s">
        <v>10</v>
      </c>
      <c r="S9" s="40" t="s">
        <v>4</v>
      </c>
      <c r="T9" s="6">
        <v>108.99</v>
      </c>
      <c r="U9" s="37">
        <v>30</v>
      </c>
      <c r="V9" s="1">
        <f t="shared" si="2"/>
        <v>3269.7</v>
      </c>
      <c r="W9" s="1">
        <f t="shared" si="0"/>
        <v>784.73</v>
      </c>
      <c r="X9" s="81">
        <f t="shared" si="1"/>
        <v>4054.43</v>
      </c>
      <c r="Y9" s="82">
        <f t="shared" si="3"/>
        <v>65.39</v>
      </c>
    </row>
    <row r="10" spans="1:25" ht="81" customHeight="1" thickBot="1">
      <c r="A10" s="11" t="s">
        <v>57</v>
      </c>
      <c r="B10" s="70">
        <v>4</v>
      </c>
      <c r="C10" s="71" t="s">
        <v>69</v>
      </c>
      <c r="D10" s="22" t="s">
        <v>47</v>
      </c>
      <c r="E10" s="48" t="s">
        <v>30</v>
      </c>
      <c r="F10" s="22" t="s">
        <v>60</v>
      </c>
      <c r="G10" s="14">
        <v>1</v>
      </c>
      <c r="H10" s="23" t="s">
        <v>9</v>
      </c>
      <c r="I10" s="25">
        <v>57</v>
      </c>
      <c r="J10" s="25">
        <v>114</v>
      </c>
      <c r="K10" s="25">
        <v>6</v>
      </c>
      <c r="L10" s="25"/>
      <c r="M10" s="25">
        <v>51</v>
      </c>
      <c r="N10" s="25"/>
      <c r="O10" s="26"/>
      <c r="P10" s="25"/>
      <c r="Q10" s="24">
        <v>2</v>
      </c>
      <c r="R10" s="20" t="s">
        <v>10</v>
      </c>
      <c r="S10" s="40" t="s">
        <v>4</v>
      </c>
      <c r="T10" s="6">
        <v>110.25</v>
      </c>
      <c r="U10" s="37">
        <v>30</v>
      </c>
      <c r="V10" s="1">
        <f t="shared" si="2"/>
        <v>3307.5</v>
      </c>
      <c r="W10" s="1">
        <f t="shared" si="0"/>
        <v>793.8</v>
      </c>
      <c r="X10" s="81">
        <f t="shared" si="1"/>
        <v>4101.3</v>
      </c>
      <c r="Y10" s="82">
        <f t="shared" si="3"/>
        <v>66.15</v>
      </c>
    </row>
    <row r="11" spans="1:25" ht="81" customHeight="1" thickBot="1">
      <c r="A11" s="11" t="s">
        <v>57</v>
      </c>
      <c r="B11" s="70">
        <v>5</v>
      </c>
      <c r="C11" s="71" t="s">
        <v>70</v>
      </c>
      <c r="D11" s="22" t="s">
        <v>47</v>
      </c>
      <c r="E11" s="48" t="s">
        <v>30</v>
      </c>
      <c r="F11" s="22" t="s">
        <v>61</v>
      </c>
      <c r="G11" s="14">
        <v>1</v>
      </c>
      <c r="H11" s="23" t="s">
        <v>9</v>
      </c>
      <c r="I11" s="25">
        <v>13</v>
      </c>
      <c r="J11" s="25"/>
      <c r="K11" s="25">
        <v>2</v>
      </c>
      <c r="L11" s="25"/>
      <c r="M11" s="25">
        <v>11</v>
      </c>
      <c r="N11" s="25"/>
      <c r="O11" s="25"/>
      <c r="P11" s="25"/>
      <c r="Q11" s="24">
        <v>2</v>
      </c>
      <c r="R11" s="20" t="s">
        <v>10</v>
      </c>
      <c r="S11" s="40" t="s">
        <v>4</v>
      </c>
      <c r="T11" s="38">
        <v>27.37</v>
      </c>
      <c r="U11" s="37">
        <v>30</v>
      </c>
      <c r="V11" s="1">
        <f t="shared" si="2"/>
        <v>821.1</v>
      </c>
      <c r="W11" s="1">
        <f t="shared" si="0"/>
        <v>197.06</v>
      </c>
      <c r="X11" s="81">
        <f t="shared" si="1"/>
        <v>1018.16</v>
      </c>
      <c r="Y11" s="82">
        <f t="shared" si="3"/>
        <v>16.42</v>
      </c>
    </row>
    <row r="12" spans="1:25" ht="81" customHeight="1" thickBot="1">
      <c r="A12" s="11" t="s">
        <v>57</v>
      </c>
      <c r="B12" s="70">
        <v>6</v>
      </c>
      <c r="C12" s="71" t="s">
        <v>71</v>
      </c>
      <c r="D12" s="22" t="s">
        <v>49</v>
      </c>
      <c r="E12" s="48" t="s">
        <v>30</v>
      </c>
      <c r="F12" s="22" t="s">
        <v>51</v>
      </c>
      <c r="G12" s="14">
        <v>4</v>
      </c>
      <c r="H12" s="23" t="s">
        <v>9</v>
      </c>
      <c r="I12" s="25">
        <v>41</v>
      </c>
      <c r="J12" s="25">
        <v>82</v>
      </c>
      <c r="K12" s="25">
        <v>3</v>
      </c>
      <c r="L12" s="25"/>
      <c r="M12" s="25">
        <v>38</v>
      </c>
      <c r="N12" s="25"/>
      <c r="O12" s="26"/>
      <c r="P12" s="25"/>
      <c r="Q12" s="24">
        <v>2</v>
      </c>
      <c r="R12" s="20" t="s">
        <v>10</v>
      </c>
      <c r="S12" s="40" t="s">
        <v>4</v>
      </c>
      <c r="T12" s="6">
        <v>78.75</v>
      </c>
      <c r="U12" s="37">
        <v>30</v>
      </c>
      <c r="V12" s="1">
        <f t="shared" si="2"/>
        <v>2362.5</v>
      </c>
      <c r="W12" s="1">
        <f t="shared" si="0"/>
        <v>567</v>
      </c>
      <c r="X12" s="81">
        <f t="shared" si="1"/>
        <v>2929.5</v>
      </c>
      <c r="Y12" s="82">
        <f t="shared" si="3"/>
        <v>47.25</v>
      </c>
    </row>
    <row r="13" spans="1:25" s="2" customFormat="1" ht="90.75" customHeight="1" thickBot="1">
      <c r="A13" s="11" t="s">
        <v>57</v>
      </c>
      <c r="B13" s="70">
        <v>7</v>
      </c>
      <c r="C13" s="71" t="s">
        <v>72</v>
      </c>
      <c r="D13" s="17" t="s">
        <v>7</v>
      </c>
      <c r="E13" s="48" t="s">
        <v>30</v>
      </c>
      <c r="F13" s="22" t="s">
        <v>52</v>
      </c>
      <c r="G13" s="42">
        <v>4</v>
      </c>
      <c r="H13" s="23" t="s">
        <v>9</v>
      </c>
      <c r="I13" s="18">
        <v>26</v>
      </c>
      <c r="J13" s="18"/>
      <c r="K13" s="18">
        <v>3</v>
      </c>
      <c r="L13" s="18"/>
      <c r="M13" s="18">
        <v>23</v>
      </c>
      <c r="N13" s="18"/>
      <c r="O13" s="44"/>
      <c r="P13" s="18"/>
      <c r="Q13" s="21">
        <v>2</v>
      </c>
      <c r="R13" s="41" t="s">
        <v>10</v>
      </c>
      <c r="S13" s="45" t="s">
        <v>4</v>
      </c>
      <c r="T13" s="7">
        <v>50.4</v>
      </c>
      <c r="U13" s="37">
        <v>30</v>
      </c>
      <c r="V13" s="1">
        <f t="shared" si="2"/>
        <v>1512</v>
      </c>
      <c r="W13" s="1">
        <f t="shared" si="0"/>
        <v>362.88</v>
      </c>
      <c r="X13" s="81">
        <f t="shared" si="1"/>
        <v>1874.88</v>
      </c>
      <c r="Y13" s="82">
        <f t="shared" si="3"/>
        <v>30.24</v>
      </c>
    </row>
    <row r="14" spans="1:25" s="2" customFormat="1" ht="72.75" customHeight="1" thickBot="1">
      <c r="A14" s="11" t="s">
        <v>57</v>
      </c>
      <c r="B14" s="70">
        <v>8</v>
      </c>
      <c r="C14" s="71" t="s">
        <v>73</v>
      </c>
      <c r="D14" s="17" t="s">
        <v>7</v>
      </c>
      <c r="E14" s="48" t="s">
        <v>30</v>
      </c>
      <c r="F14" s="22" t="s">
        <v>38</v>
      </c>
      <c r="G14" s="42">
        <v>4</v>
      </c>
      <c r="H14" s="23" t="s">
        <v>9</v>
      </c>
      <c r="I14" s="18">
        <v>36</v>
      </c>
      <c r="J14" s="18"/>
      <c r="K14" s="18">
        <v>3</v>
      </c>
      <c r="L14" s="18"/>
      <c r="M14" s="18">
        <v>33</v>
      </c>
      <c r="N14" s="18"/>
      <c r="O14" s="44"/>
      <c r="P14" s="18"/>
      <c r="Q14" s="21">
        <v>2</v>
      </c>
      <c r="R14" s="41" t="s">
        <v>10</v>
      </c>
      <c r="S14" s="45" t="s">
        <v>4</v>
      </c>
      <c r="T14" s="7">
        <v>69.3</v>
      </c>
      <c r="U14" s="37">
        <v>30</v>
      </c>
      <c r="V14" s="1">
        <f t="shared" si="2"/>
        <v>2079</v>
      </c>
      <c r="W14" s="1">
        <f aca="true" t="shared" si="4" ref="W14:W27">ROUND((V14*24%),2)</f>
        <v>498.96</v>
      </c>
      <c r="X14" s="81">
        <f aca="true" t="shared" si="5" ref="X14:X27">ROUND((V14+W14),2)</f>
        <v>2577.96</v>
      </c>
      <c r="Y14" s="82">
        <f t="shared" si="3"/>
        <v>41.58</v>
      </c>
    </row>
    <row r="15" spans="1:25" s="2" customFormat="1" ht="72.75" customHeight="1" thickBot="1">
      <c r="A15" s="11" t="s">
        <v>57</v>
      </c>
      <c r="B15" s="70">
        <v>9</v>
      </c>
      <c r="C15" s="71" t="s">
        <v>74</v>
      </c>
      <c r="D15" s="17" t="s">
        <v>7</v>
      </c>
      <c r="E15" s="48" t="s">
        <v>30</v>
      </c>
      <c r="F15" s="22" t="s">
        <v>53</v>
      </c>
      <c r="G15" s="42">
        <v>3</v>
      </c>
      <c r="H15" s="23" t="s">
        <v>9</v>
      </c>
      <c r="I15" s="18">
        <v>62</v>
      </c>
      <c r="J15" s="18"/>
      <c r="K15" s="18"/>
      <c r="L15" s="18"/>
      <c r="M15" s="18">
        <v>62</v>
      </c>
      <c r="N15" s="18"/>
      <c r="O15" s="44"/>
      <c r="P15" s="18"/>
      <c r="Q15" s="21">
        <v>2</v>
      </c>
      <c r="R15" s="41" t="s">
        <v>10</v>
      </c>
      <c r="S15" s="45" t="s">
        <v>4</v>
      </c>
      <c r="T15" s="7">
        <v>117.68</v>
      </c>
      <c r="U15" s="37">
        <v>30</v>
      </c>
      <c r="V15" s="1">
        <f t="shared" si="2"/>
        <v>3530.4</v>
      </c>
      <c r="W15" s="1">
        <f t="shared" si="4"/>
        <v>847.3</v>
      </c>
      <c r="X15" s="81">
        <f t="shared" si="5"/>
        <v>4377.7</v>
      </c>
      <c r="Y15" s="82">
        <f t="shared" si="3"/>
        <v>70.61</v>
      </c>
    </row>
    <row r="16" spans="1:25" s="2" customFormat="1" ht="90.75" customHeight="1" thickBot="1">
      <c r="A16" s="11" t="s">
        <v>57</v>
      </c>
      <c r="B16" s="70">
        <v>10</v>
      </c>
      <c r="C16" s="71" t="s">
        <v>75</v>
      </c>
      <c r="D16" s="17" t="s">
        <v>7</v>
      </c>
      <c r="E16" s="48" t="s">
        <v>30</v>
      </c>
      <c r="F16" s="22" t="s">
        <v>39</v>
      </c>
      <c r="G16" s="42">
        <v>3</v>
      </c>
      <c r="H16" s="23" t="s">
        <v>9</v>
      </c>
      <c r="I16" s="18">
        <v>26</v>
      </c>
      <c r="J16" s="18"/>
      <c r="K16" s="18"/>
      <c r="L16" s="18"/>
      <c r="M16" s="18">
        <v>26</v>
      </c>
      <c r="N16" s="18"/>
      <c r="O16" s="44"/>
      <c r="P16" s="18"/>
      <c r="Q16" s="21">
        <v>2</v>
      </c>
      <c r="R16" s="41" t="s">
        <v>10</v>
      </c>
      <c r="S16" s="45" t="s">
        <v>4</v>
      </c>
      <c r="T16" s="7">
        <v>49.14</v>
      </c>
      <c r="U16" s="37">
        <v>30</v>
      </c>
      <c r="V16" s="1">
        <f t="shared" si="2"/>
        <v>1474.2</v>
      </c>
      <c r="W16" s="1">
        <f t="shared" si="4"/>
        <v>353.81</v>
      </c>
      <c r="X16" s="81">
        <f t="shared" si="5"/>
        <v>1828.01</v>
      </c>
      <c r="Y16" s="82">
        <f t="shared" si="3"/>
        <v>29.48</v>
      </c>
    </row>
    <row r="17" spans="1:25" s="2" customFormat="1" ht="96.75" customHeight="1" thickBot="1">
      <c r="A17" s="11" t="s">
        <v>57</v>
      </c>
      <c r="B17" s="70">
        <v>11</v>
      </c>
      <c r="C17" s="71" t="s">
        <v>76</v>
      </c>
      <c r="D17" s="46" t="s">
        <v>7</v>
      </c>
      <c r="E17" s="48" t="s">
        <v>30</v>
      </c>
      <c r="F17" s="48" t="s">
        <v>41</v>
      </c>
      <c r="G17" s="49">
        <v>3</v>
      </c>
      <c r="H17" s="23" t="s">
        <v>9</v>
      </c>
      <c r="I17" s="50">
        <v>18</v>
      </c>
      <c r="J17" s="50"/>
      <c r="K17" s="50"/>
      <c r="L17" s="50"/>
      <c r="M17" s="50">
        <v>18</v>
      </c>
      <c r="N17" s="50"/>
      <c r="O17" s="51"/>
      <c r="P17" s="50"/>
      <c r="Q17" s="52">
        <v>2</v>
      </c>
      <c r="R17" s="47" t="s">
        <v>10</v>
      </c>
      <c r="S17" s="53" t="s">
        <v>4</v>
      </c>
      <c r="T17" s="54">
        <v>34.02</v>
      </c>
      <c r="U17" s="37">
        <v>30</v>
      </c>
      <c r="V17" s="1">
        <f t="shared" si="2"/>
        <v>1020.6</v>
      </c>
      <c r="W17" s="1">
        <f t="shared" si="4"/>
        <v>244.94</v>
      </c>
      <c r="X17" s="81">
        <f t="shared" si="5"/>
        <v>1265.54</v>
      </c>
      <c r="Y17" s="82">
        <f t="shared" si="3"/>
        <v>20.41</v>
      </c>
    </row>
    <row r="18" spans="1:25" s="2" customFormat="1" ht="96.75" customHeight="1" thickBot="1">
      <c r="A18" s="11" t="s">
        <v>57</v>
      </c>
      <c r="B18" s="70">
        <v>12</v>
      </c>
      <c r="C18" s="71" t="s">
        <v>77</v>
      </c>
      <c r="D18" s="46" t="s">
        <v>7</v>
      </c>
      <c r="E18" s="48" t="s">
        <v>30</v>
      </c>
      <c r="F18" s="48" t="s">
        <v>62</v>
      </c>
      <c r="G18" s="49">
        <v>3</v>
      </c>
      <c r="H18" s="23" t="s">
        <v>9</v>
      </c>
      <c r="I18" s="50">
        <v>65</v>
      </c>
      <c r="J18" s="50"/>
      <c r="K18" s="50"/>
      <c r="L18" s="50"/>
      <c r="M18" s="50">
        <v>65</v>
      </c>
      <c r="N18" s="50"/>
      <c r="O18" s="51"/>
      <c r="P18" s="50"/>
      <c r="Q18" s="52">
        <v>2</v>
      </c>
      <c r="R18" s="47" t="s">
        <v>10</v>
      </c>
      <c r="S18" s="53" t="s">
        <v>4</v>
      </c>
      <c r="T18" s="54">
        <v>122.85</v>
      </c>
      <c r="U18" s="37">
        <v>30</v>
      </c>
      <c r="V18" s="1">
        <f t="shared" si="2"/>
        <v>3685.5</v>
      </c>
      <c r="W18" s="1">
        <f t="shared" si="4"/>
        <v>884.52</v>
      </c>
      <c r="X18" s="81">
        <f t="shared" si="5"/>
        <v>4570.02</v>
      </c>
      <c r="Y18" s="82">
        <f t="shared" si="3"/>
        <v>73.71</v>
      </c>
    </row>
    <row r="19" spans="1:25" s="2" customFormat="1" ht="96.75" customHeight="1" thickBot="1">
      <c r="A19" s="11" t="s">
        <v>57</v>
      </c>
      <c r="B19" s="70">
        <v>13</v>
      </c>
      <c r="C19" s="71" t="s">
        <v>78</v>
      </c>
      <c r="D19" s="46" t="s">
        <v>7</v>
      </c>
      <c r="E19" s="48" t="s">
        <v>30</v>
      </c>
      <c r="F19" s="48" t="s">
        <v>54</v>
      </c>
      <c r="G19" s="49">
        <v>1</v>
      </c>
      <c r="H19" s="23" t="s">
        <v>9</v>
      </c>
      <c r="I19" s="50">
        <v>31</v>
      </c>
      <c r="J19" s="50"/>
      <c r="K19" s="50"/>
      <c r="L19" s="50"/>
      <c r="M19" s="50">
        <v>31</v>
      </c>
      <c r="N19" s="50"/>
      <c r="O19" s="51"/>
      <c r="P19" s="50"/>
      <c r="Q19" s="52">
        <v>2</v>
      </c>
      <c r="R19" s="47" t="s">
        <v>10</v>
      </c>
      <c r="S19" s="53" t="s">
        <v>4</v>
      </c>
      <c r="T19" s="54">
        <v>58.59</v>
      </c>
      <c r="U19" s="37">
        <v>30</v>
      </c>
      <c r="V19" s="1">
        <f t="shared" si="2"/>
        <v>1757.7</v>
      </c>
      <c r="W19" s="1">
        <f t="shared" si="4"/>
        <v>421.85</v>
      </c>
      <c r="X19" s="81">
        <f t="shared" si="5"/>
        <v>2179.55</v>
      </c>
      <c r="Y19" s="82">
        <f t="shared" si="3"/>
        <v>35.15</v>
      </c>
    </row>
    <row r="20" spans="1:25" s="2" customFormat="1" ht="96.75" customHeight="1" thickBot="1">
      <c r="A20" s="11" t="s">
        <v>57</v>
      </c>
      <c r="B20" s="70">
        <v>14</v>
      </c>
      <c r="C20" s="71" t="s">
        <v>79</v>
      </c>
      <c r="D20" s="46" t="s">
        <v>7</v>
      </c>
      <c r="E20" s="48" t="s">
        <v>30</v>
      </c>
      <c r="F20" s="48" t="s">
        <v>55</v>
      </c>
      <c r="G20" s="49">
        <v>1</v>
      </c>
      <c r="H20" s="23" t="s">
        <v>9</v>
      </c>
      <c r="I20" s="50">
        <v>56</v>
      </c>
      <c r="J20" s="50"/>
      <c r="K20" s="50"/>
      <c r="L20" s="50"/>
      <c r="M20" s="50">
        <v>56</v>
      </c>
      <c r="N20" s="50"/>
      <c r="O20" s="51"/>
      <c r="P20" s="50"/>
      <c r="Q20" s="52">
        <v>2</v>
      </c>
      <c r="R20" s="47" t="s">
        <v>10</v>
      </c>
      <c r="S20" s="53" t="s">
        <v>4</v>
      </c>
      <c r="T20" s="54">
        <v>105.84</v>
      </c>
      <c r="U20" s="37">
        <v>30</v>
      </c>
      <c r="V20" s="1">
        <f t="shared" si="2"/>
        <v>3175.2</v>
      </c>
      <c r="W20" s="1">
        <f t="shared" si="4"/>
        <v>762.05</v>
      </c>
      <c r="X20" s="81">
        <f t="shared" si="5"/>
        <v>3937.25</v>
      </c>
      <c r="Y20" s="82">
        <f t="shared" si="3"/>
        <v>63.5</v>
      </c>
    </row>
    <row r="21" spans="1:25" s="2" customFormat="1" ht="83.25" customHeight="1" thickBot="1">
      <c r="A21" s="11" t="s">
        <v>57</v>
      </c>
      <c r="B21" s="70">
        <v>15</v>
      </c>
      <c r="C21" s="71" t="s">
        <v>80</v>
      </c>
      <c r="D21" s="17" t="s">
        <v>7</v>
      </c>
      <c r="E21" s="48" t="s">
        <v>30</v>
      </c>
      <c r="F21" s="22" t="s">
        <v>40</v>
      </c>
      <c r="G21" s="42">
        <v>2</v>
      </c>
      <c r="H21" s="23" t="s">
        <v>9</v>
      </c>
      <c r="I21" s="18">
        <v>4</v>
      </c>
      <c r="J21" s="18"/>
      <c r="K21" s="18">
        <v>4</v>
      </c>
      <c r="L21" s="18"/>
      <c r="M21" s="18"/>
      <c r="N21" s="18"/>
      <c r="O21" s="18"/>
      <c r="P21" s="18"/>
      <c r="Q21" s="21">
        <v>2</v>
      </c>
      <c r="R21" s="41" t="s">
        <v>10</v>
      </c>
      <c r="S21" s="21" t="s">
        <v>4</v>
      </c>
      <c r="T21" s="7">
        <v>20.02</v>
      </c>
      <c r="U21" s="37">
        <v>30</v>
      </c>
      <c r="V21" s="1">
        <f t="shared" si="2"/>
        <v>600.6</v>
      </c>
      <c r="W21" s="1">
        <f t="shared" si="4"/>
        <v>144.14</v>
      </c>
      <c r="X21" s="81">
        <f t="shared" si="5"/>
        <v>744.74</v>
      </c>
      <c r="Y21" s="82">
        <f t="shared" si="3"/>
        <v>12.01</v>
      </c>
    </row>
    <row r="22" spans="1:25" s="2" customFormat="1" ht="45" customHeight="1" thickBot="1">
      <c r="A22" s="11" t="s">
        <v>57</v>
      </c>
      <c r="B22" s="70">
        <v>16</v>
      </c>
      <c r="C22" s="71" t="s">
        <v>81</v>
      </c>
      <c r="D22" s="55" t="s">
        <v>6</v>
      </c>
      <c r="E22" s="48" t="s">
        <v>29</v>
      </c>
      <c r="F22" s="56" t="s">
        <v>46</v>
      </c>
      <c r="G22" s="14">
        <v>4</v>
      </c>
      <c r="H22" s="23" t="s">
        <v>9</v>
      </c>
      <c r="I22" s="57">
        <v>30</v>
      </c>
      <c r="J22" s="57"/>
      <c r="K22" s="57"/>
      <c r="L22" s="57"/>
      <c r="M22" s="57">
        <v>30</v>
      </c>
      <c r="N22" s="57"/>
      <c r="O22" s="20"/>
      <c r="P22" s="15"/>
      <c r="Q22" s="19">
        <v>2</v>
      </c>
      <c r="R22" s="20" t="s">
        <v>58</v>
      </c>
      <c r="S22" s="20" t="s">
        <v>4</v>
      </c>
      <c r="T22" s="6">
        <v>56.7</v>
      </c>
      <c r="U22" s="37">
        <v>30</v>
      </c>
      <c r="V22" s="1">
        <f t="shared" si="2"/>
        <v>1701</v>
      </c>
      <c r="W22" s="1">
        <f t="shared" si="4"/>
        <v>408.24</v>
      </c>
      <c r="X22" s="81">
        <f t="shared" si="5"/>
        <v>2109.24</v>
      </c>
      <c r="Y22" s="82">
        <f t="shared" si="3"/>
        <v>34.02</v>
      </c>
    </row>
    <row r="23" spans="1:25" s="2" customFormat="1" ht="45" customHeight="1" thickBot="1">
      <c r="A23" s="11" t="s">
        <v>57</v>
      </c>
      <c r="B23" s="70">
        <v>17</v>
      </c>
      <c r="C23" s="71" t="s">
        <v>82</v>
      </c>
      <c r="D23" s="55" t="s">
        <v>6</v>
      </c>
      <c r="E23" s="48" t="s">
        <v>29</v>
      </c>
      <c r="F23" s="56" t="s">
        <v>42</v>
      </c>
      <c r="G23" s="14">
        <v>4</v>
      </c>
      <c r="H23" s="23" t="s">
        <v>9</v>
      </c>
      <c r="I23" s="57">
        <v>26.2</v>
      </c>
      <c r="J23" s="57"/>
      <c r="K23" s="57"/>
      <c r="L23" s="57"/>
      <c r="M23" s="57">
        <v>26.2</v>
      </c>
      <c r="N23" s="57"/>
      <c r="O23" s="20"/>
      <c r="P23" s="15"/>
      <c r="Q23" s="19">
        <v>2</v>
      </c>
      <c r="R23" s="20" t="s">
        <v>5</v>
      </c>
      <c r="S23" s="20" t="s">
        <v>4</v>
      </c>
      <c r="T23" s="6">
        <v>49.52</v>
      </c>
      <c r="U23" s="37">
        <v>30</v>
      </c>
      <c r="V23" s="1">
        <f t="shared" si="2"/>
        <v>1485.6</v>
      </c>
      <c r="W23" s="1">
        <f t="shared" si="4"/>
        <v>356.54</v>
      </c>
      <c r="X23" s="81">
        <f t="shared" si="5"/>
        <v>1842.14</v>
      </c>
      <c r="Y23" s="82">
        <f t="shared" si="3"/>
        <v>29.71</v>
      </c>
    </row>
    <row r="24" spans="1:25" s="2" customFormat="1" ht="45" customHeight="1" thickBot="1">
      <c r="A24" s="11" t="s">
        <v>57</v>
      </c>
      <c r="B24" s="70">
        <v>18</v>
      </c>
      <c r="C24" s="71" t="s">
        <v>83</v>
      </c>
      <c r="D24" s="55" t="s">
        <v>6</v>
      </c>
      <c r="E24" s="48" t="s">
        <v>29</v>
      </c>
      <c r="F24" s="56" t="s">
        <v>43</v>
      </c>
      <c r="G24" s="14">
        <v>2</v>
      </c>
      <c r="H24" s="23" t="s">
        <v>9</v>
      </c>
      <c r="I24" s="57">
        <v>49</v>
      </c>
      <c r="J24" s="57"/>
      <c r="K24" s="57">
        <v>4</v>
      </c>
      <c r="L24" s="57"/>
      <c r="M24" s="57">
        <v>45</v>
      </c>
      <c r="N24" s="57"/>
      <c r="O24" s="20"/>
      <c r="P24" s="15"/>
      <c r="Q24" s="19">
        <v>2</v>
      </c>
      <c r="R24" s="20" t="s">
        <v>5</v>
      </c>
      <c r="S24" s="20" t="s">
        <v>4</v>
      </c>
      <c r="T24" s="6">
        <v>97.02</v>
      </c>
      <c r="U24" s="37">
        <v>30</v>
      </c>
      <c r="V24" s="1">
        <f t="shared" si="2"/>
        <v>2910.6</v>
      </c>
      <c r="W24" s="1">
        <f t="shared" si="4"/>
        <v>698.54</v>
      </c>
      <c r="X24" s="81">
        <f t="shared" si="5"/>
        <v>3609.14</v>
      </c>
      <c r="Y24" s="82">
        <f t="shared" si="3"/>
        <v>58.21</v>
      </c>
    </row>
    <row r="25" spans="1:25" s="2" customFormat="1" ht="58.5" customHeight="1" thickBot="1">
      <c r="A25" s="11" t="s">
        <v>57</v>
      </c>
      <c r="B25" s="70">
        <v>19</v>
      </c>
      <c r="C25" s="71" t="s">
        <v>84</v>
      </c>
      <c r="D25" s="58" t="s">
        <v>6</v>
      </c>
      <c r="E25" s="48" t="s">
        <v>29</v>
      </c>
      <c r="F25" s="59" t="s">
        <v>44</v>
      </c>
      <c r="G25" s="14">
        <v>3</v>
      </c>
      <c r="H25" s="23" t="s">
        <v>9</v>
      </c>
      <c r="I25" s="60">
        <v>18</v>
      </c>
      <c r="J25" s="60"/>
      <c r="K25" s="60"/>
      <c r="L25" s="60"/>
      <c r="M25" s="60">
        <v>11</v>
      </c>
      <c r="N25" s="60">
        <v>7</v>
      </c>
      <c r="O25" s="27"/>
      <c r="P25" s="61"/>
      <c r="Q25" s="62">
        <v>2</v>
      </c>
      <c r="R25" s="27" t="s">
        <v>5</v>
      </c>
      <c r="S25" s="27" t="s">
        <v>4</v>
      </c>
      <c r="T25" s="8">
        <v>35.49</v>
      </c>
      <c r="U25" s="37">
        <v>30</v>
      </c>
      <c r="V25" s="1">
        <f t="shared" si="2"/>
        <v>1064.7</v>
      </c>
      <c r="W25" s="1">
        <f t="shared" si="4"/>
        <v>255.53</v>
      </c>
      <c r="X25" s="81">
        <f t="shared" si="5"/>
        <v>1320.23</v>
      </c>
      <c r="Y25" s="82">
        <f t="shared" si="3"/>
        <v>21.29</v>
      </c>
    </row>
    <row r="26" spans="1:25" s="2" customFormat="1" ht="80.25" customHeight="1" thickBot="1">
      <c r="A26" s="11" t="s">
        <v>57</v>
      </c>
      <c r="B26" s="70">
        <v>20</v>
      </c>
      <c r="C26" s="71" t="s">
        <v>85</v>
      </c>
      <c r="D26" s="55" t="s">
        <v>6</v>
      </c>
      <c r="E26" s="48" t="s">
        <v>29</v>
      </c>
      <c r="F26" s="56" t="s">
        <v>45</v>
      </c>
      <c r="G26" s="14">
        <v>4</v>
      </c>
      <c r="H26" s="23" t="s">
        <v>9</v>
      </c>
      <c r="I26" s="57">
        <v>63</v>
      </c>
      <c r="J26" s="57"/>
      <c r="K26" s="57">
        <v>3</v>
      </c>
      <c r="L26" s="57"/>
      <c r="M26" s="57">
        <v>60</v>
      </c>
      <c r="N26" s="57"/>
      <c r="O26" s="20"/>
      <c r="P26" s="15"/>
      <c r="Q26" s="19">
        <v>2</v>
      </c>
      <c r="R26" s="20" t="s">
        <v>10</v>
      </c>
      <c r="S26" s="20" t="s">
        <v>4</v>
      </c>
      <c r="T26" s="6">
        <v>120.33</v>
      </c>
      <c r="U26" s="37">
        <v>30</v>
      </c>
      <c r="V26" s="1">
        <f t="shared" si="2"/>
        <v>3609.9</v>
      </c>
      <c r="W26" s="1">
        <f t="shared" si="4"/>
        <v>866.38</v>
      </c>
      <c r="X26" s="81">
        <f t="shared" si="5"/>
        <v>4476.28</v>
      </c>
      <c r="Y26" s="82">
        <f t="shared" si="3"/>
        <v>72.2</v>
      </c>
    </row>
    <row r="27" spans="1:25" s="2" customFormat="1" ht="81" customHeight="1" thickBot="1">
      <c r="A27" s="11" t="s">
        <v>57</v>
      </c>
      <c r="B27" s="70">
        <v>21</v>
      </c>
      <c r="C27" s="71" t="s">
        <v>86</v>
      </c>
      <c r="D27" s="63" t="s">
        <v>6</v>
      </c>
      <c r="E27" s="48" t="s">
        <v>29</v>
      </c>
      <c r="F27" s="64" t="s">
        <v>59</v>
      </c>
      <c r="G27" s="14">
        <v>4</v>
      </c>
      <c r="H27" s="23" t="s">
        <v>9</v>
      </c>
      <c r="I27" s="65">
        <v>14.7</v>
      </c>
      <c r="J27" s="65"/>
      <c r="K27" s="65"/>
      <c r="L27" s="65"/>
      <c r="M27" s="65">
        <v>14.7</v>
      </c>
      <c r="N27" s="65"/>
      <c r="O27" s="66"/>
      <c r="P27" s="67"/>
      <c r="Q27" s="68">
        <v>2</v>
      </c>
      <c r="R27" s="66" t="s">
        <v>10</v>
      </c>
      <c r="S27" s="66" t="s">
        <v>4</v>
      </c>
      <c r="T27" s="69">
        <v>28.08</v>
      </c>
      <c r="U27" s="37">
        <v>30</v>
      </c>
      <c r="V27" s="1">
        <f t="shared" si="2"/>
        <v>842.4</v>
      </c>
      <c r="W27" s="1">
        <f t="shared" si="4"/>
        <v>202.18</v>
      </c>
      <c r="X27" s="81">
        <f t="shared" si="5"/>
        <v>1044.58</v>
      </c>
      <c r="Y27" s="82">
        <f t="shared" si="3"/>
        <v>16.85</v>
      </c>
    </row>
    <row r="28" spans="1:25" ht="45" customHeight="1">
      <c r="A28" s="17"/>
      <c r="B28" s="74"/>
      <c r="C28" s="75"/>
      <c r="D28" s="88" t="s">
        <v>63</v>
      </c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76"/>
      <c r="S28" s="77"/>
      <c r="T28" s="78"/>
      <c r="U28" s="72"/>
      <c r="V28" s="79">
        <f>SUM(V7:V27)</f>
        <v>53001.599999999984</v>
      </c>
      <c r="W28" s="73"/>
      <c r="X28" s="79"/>
      <c r="Y28" s="79"/>
    </row>
    <row r="29" spans="1:25" ht="45" customHeight="1">
      <c r="A29" s="10"/>
      <c r="B29" s="74"/>
      <c r="C29" s="75"/>
      <c r="D29" s="88" t="s">
        <v>64</v>
      </c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76"/>
      <c r="S29" s="77"/>
      <c r="T29" s="80"/>
      <c r="U29" s="72"/>
      <c r="V29" s="73"/>
      <c r="W29" s="73">
        <f>SUM(W7:W28)</f>
        <v>12720.380000000001</v>
      </c>
      <c r="X29" s="79"/>
      <c r="Y29" s="79"/>
    </row>
    <row r="30" spans="1:27" ht="45" customHeight="1">
      <c r="A30" s="10"/>
      <c r="B30" s="74"/>
      <c r="C30" s="75"/>
      <c r="D30" s="88" t="s">
        <v>65</v>
      </c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76"/>
      <c r="S30" s="77"/>
      <c r="T30" s="80"/>
      <c r="U30" s="72"/>
      <c r="V30" s="73"/>
      <c r="W30" s="73"/>
      <c r="X30" s="79">
        <f>SUM(X7:X29)</f>
        <v>65721.98</v>
      </c>
      <c r="Y30" s="79"/>
      <c r="AA30" s="84"/>
    </row>
    <row r="31" ht="12.75">
      <c r="AA31" s="84"/>
    </row>
    <row r="35" ht="12.75">
      <c r="AA35" s="84"/>
    </row>
  </sheetData>
  <sheetProtection/>
  <mergeCells count="27">
    <mergeCell ref="C3:C6"/>
    <mergeCell ref="F1:G1"/>
    <mergeCell ref="F2:H2"/>
    <mergeCell ref="S4:S6"/>
    <mergeCell ref="W3:W6"/>
    <mergeCell ref="G4:G6"/>
    <mergeCell ref="T3:T6"/>
    <mergeCell ref="R4:R6"/>
    <mergeCell ref="Q4:Q6"/>
    <mergeCell ref="J4:J6"/>
    <mergeCell ref="V3:V6"/>
    <mergeCell ref="F4:F6"/>
    <mergeCell ref="K5:L5"/>
    <mergeCell ref="H4:H6"/>
    <mergeCell ref="K4:P4"/>
    <mergeCell ref="O5:P5"/>
    <mergeCell ref="D3:S3"/>
    <mergeCell ref="Y3:Y6"/>
    <mergeCell ref="D29:Q29"/>
    <mergeCell ref="D30:Q30"/>
    <mergeCell ref="I4:I6"/>
    <mergeCell ref="M5:N5"/>
    <mergeCell ref="E4:E6"/>
    <mergeCell ref="D4:D6"/>
    <mergeCell ref="X3:X6"/>
    <mergeCell ref="D28:Q28"/>
    <mergeCell ref="U3:U6"/>
  </mergeCells>
  <printOptions/>
  <pageMargins left="0.2362204724409449" right="0.15748031496062992" top="0.2362204724409449" bottom="0.2362204724409449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residency</dc:creator>
  <cp:keywords/>
  <dc:description/>
  <cp:lastModifiedBy>residency</cp:lastModifiedBy>
  <cp:lastPrinted>2019-07-24T09:15:17Z</cp:lastPrinted>
  <dcterms:created xsi:type="dcterms:W3CDTF">2016-09-12T10:53:23Z</dcterms:created>
  <dcterms:modified xsi:type="dcterms:W3CDTF">2019-12-06T11:40:25Z</dcterms:modified>
  <cp:category/>
  <cp:version/>
  <cp:contentType/>
  <cp:contentStatus/>
</cp:coreProperties>
</file>